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Portada" sheetId="1" r:id="rId1"/>
    <sheet name="Incoados" sheetId="2" r:id="rId2"/>
    <sheet name="Resueltos" sheetId="3" r:id="rId3"/>
    <sheet name="Previas" sheetId="4" r:id="rId4"/>
    <sheet name="Expedientes" sheetId="5" r:id="rId5"/>
    <sheet name="Gráficos" sheetId="6" r:id="rId6"/>
  </sheets>
  <definedNames/>
  <calcPr fullCalcOnLoad="1"/>
</workbook>
</file>

<file path=xl/sharedStrings.xml><?xml version="1.0" encoding="utf-8"?>
<sst xmlns="http://schemas.openxmlformats.org/spreadsheetml/2006/main" count="338" uniqueCount="237">
  <si>
    <t>Pago plazo fraccionado</t>
  </si>
  <si>
    <t>Resolución archivo TSJ</t>
  </si>
  <si>
    <t>Acumulacion previa a expediente</t>
  </si>
  <si>
    <t>Nombramiento Secretario</t>
  </si>
  <si>
    <t>Prórroga plazo instructor</t>
  </si>
  <si>
    <t>Requerimiento instructor</t>
  </si>
  <si>
    <t>Resolucion archivo CD</t>
  </si>
  <si>
    <t>Resolucion con sancion CD</t>
  </si>
  <si>
    <t>Recurso de alzada interposicion</t>
  </si>
  <si>
    <t>TOTAL</t>
  </si>
  <si>
    <t>Incoación expediente CD</t>
  </si>
  <si>
    <t>Pago sanción multa</t>
  </si>
  <si>
    <t>Nombramiento nuevo Instructor</t>
  </si>
  <si>
    <t>Suspender la tramitación del expediente disciplinario</t>
  </si>
  <si>
    <t>Rectificación acuerdo C.D.</t>
  </si>
  <si>
    <t>Interesar apertura expediente de jubilación</t>
  </si>
  <si>
    <t>Recurso de alzada, declarar la pérdida sobrevenida del objeto</t>
  </si>
  <si>
    <t>Remitir al Instructor copia sentencia recurso de casación</t>
  </si>
  <si>
    <t>Devolver al Instructor</t>
  </si>
  <si>
    <t>Archivadas</t>
  </si>
  <si>
    <t>Devolver a Inspección para ampliar informe</t>
  </si>
  <si>
    <t>Estar al archivo acordado</t>
  </si>
  <si>
    <t xml:space="preserve">Incoación expediente disciplinario CD </t>
  </si>
  <si>
    <t>Incoadas</t>
  </si>
  <si>
    <t>Remisión TSJ</t>
  </si>
  <si>
    <t xml:space="preserve">Recurso de alzada desestimación </t>
  </si>
  <si>
    <t>Acumular a diligencia informativa</t>
  </si>
  <si>
    <t>Acumular a expediente disciplinario</t>
  </si>
  <si>
    <t>Acumular a expediente de seguimiento</t>
  </si>
  <si>
    <t>Archivadas por la Fiscalía General del Estado</t>
  </si>
  <si>
    <t>Archivadas por la Fiscalía Superior de Andalucía</t>
  </si>
  <si>
    <t>Cancelación expediente de seguimiento</t>
  </si>
  <si>
    <t>Incoar diligencias informativas</t>
  </si>
  <si>
    <t>Iniciar expediente de seguimietno</t>
  </si>
  <si>
    <t>Información sumaria remision a TSJ</t>
  </si>
  <si>
    <t>Información sumaria TSJ - incoación</t>
  </si>
  <si>
    <t>Información sumaria TSJ - archivo</t>
  </si>
  <si>
    <t>Recurso de alzada inadmisión</t>
  </si>
  <si>
    <t>Recurso de reposición interposición</t>
  </si>
  <si>
    <t>Remitir al Colegio de Abogados</t>
  </si>
  <si>
    <t>Remitir a CC.AA.</t>
  </si>
  <si>
    <t>Remitir a C.M. E I.</t>
  </si>
  <si>
    <t>Remtir a C. Permanente</t>
  </si>
  <si>
    <t>Remitir al Mº Justicia</t>
  </si>
  <si>
    <t>Remisión a Instructor Expte. Disciplinario</t>
  </si>
  <si>
    <t>Remitir al TSJ</t>
  </si>
  <si>
    <t>Remitir al TSJ por posible falta leve</t>
  </si>
  <si>
    <t>Remitir a Vocalías Territoriales</t>
  </si>
  <si>
    <t>Solicitar informe a Inspección</t>
  </si>
  <si>
    <t>ANDALUCIA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</si>
  <si>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</si>
  <si>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</si>
  <si>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</si>
  <si>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</si>
  <si>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</si>
  <si>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</si>
  <si>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</si>
  <si>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</si>
  <si>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</si>
  <si>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</si>
  <si>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</si>
  <si>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</si>
  <si>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</si>
  <si>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</si>
  <si>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</si>
  <si>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PRINCIPADO DE ASTURIAS</t>
  </si>
  <si>
    <t>ÓRGANOS CENTRALES</t>
  </si>
  <si>
    <t>Hombres</t>
  </si>
  <si>
    <t>Mujeres</t>
  </si>
  <si>
    <t>Comisión Disciplinaria</t>
  </si>
  <si>
    <t>Primer Trimestre - 2009</t>
  </si>
  <si>
    <t>Salas de Gobierno</t>
  </si>
  <si>
    <t>Total</t>
  </si>
  <si>
    <t>Muy grave</t>
  </si>
  <si>
    <t>Grave</t>
  </si>
  <si>
    <t>Leve</t>
  </si>
  <si>
    <t>Pleno</t>
  </si>
  <si>
    <t>Resolución con sanción - Pleno</t>
  </si>
  <si>
    <t>Elevar al Pleno</t>
  </si>
  <si>
    <t>1º Trimestre - 2009</t>
  </si>
  <si>
    <t>1º Trimestre - 2010</t>
  </si>
  <si>
    <t>Evolución intertrimestral</t>
  </si>
  <si>
    <t>2º Trimestre - 2010</t>
  </si>
  <si>
    <t>Con Sanción</t>
  </si>
  <si>
    <t>Sin sanción</t>
  </si>
  <si>
    <t>Órgano sancionador</t>
  </si>
  <si>
    <t>Sumas</t>
  </si>
  <si>
    <t>1º Trimestre 2010</t>
  </si>
  <si>
    <t>2º Trimestre 2010</t>
  </si>
  <si>
    <t>1º Trimestre  2009</t>
  </si>
  <si>
    <t>Desglose por TSJ</t>
  </si>
  <si>
    <t>INFORMACIONES PREVIAS</t>
  </si>
  <si>
    <t>DILIGENCIAS INFORMATIVAS</t>
  </si>
  <si>
    <t>SENTENCIAS DICTADAS POR EL TRIBUNAL SUPREMO EN MATERIA DISCIPLINARIA JUDICIAL</t>
  </si>
  <si>
    <t>ACUERDO C. DISCIPLINARIA</t>
  </si>
  <si>
    <t>ACUERDOS C. DISCIPLINARIA</t>
  </si>
  <si>
    <t>Sentencias</t>
  </si>
  <si>
    <t>Estimatorias</t>
  </si>
  <si>
    <t>De inadmisión</t>
  </si>
  <si>
    <t>Desestimatorias</t>
  </si>
  <si>
    <t>Nº</t>
  </si>
  <si>
    <t>%</t>
  </si>
  <si>
    <t>Desglose de sanciones</t>
  </si>
  <si>
    <t>Gráfico 1</t>
  </si>
  <si>
    <t>Gráfico 2</t>
  </si>
  <si>
    <t>Gráfico 3</t>
  </si>
  <si>
    <t>Gráfico 4</t>
  </si>
  <si>
    <t>Desglose por el órgano de incoación</t>
  </si>
  <si>
    <t>Desglose por el tipo de falta</t>
  </si>
  <si>
    <t>Desglose por razón de sexo</t>
  </si>
  <si>
    <t>Gráfico 5</t>
  </si>
  <si>
    <t>Informaciones previas</t>
  </si>
  <si>
    <t>Diligencias informativas</t>
  </si>
  <si>
    <t>Expedientes disciplinarios</t>
  </si>
  <si>
    <t>Cifras de expedientes disciplinarios incoados</t>
  </si>
  <si>
    <t>Cifras de expedientes disciplinarios resueltos</t>
  </si>
  <si>
    <t>Sentencias dictadas por el Tribunal Supremo</t>
  </si>
  <si>
    <t>Portada</t>
  </si>
  <si>
    <t>Gráficos:</t>
  </si>
  <si>
    <t>1.- Expedientes incoados</t>
  </si>
  <si>
    <t>2.- Por tipos de falta</t>
  </si>
  <si>
    <t>3.- Por sexo</t>
  </si>
  <si>
    <t>4.- Por TSJ</t>
  </si>
  <si>
    <t>3º Trimestre 2010</t>
  </si>
  <si>
    <t>4º Trimestre 2010</t>
  </si>
  <si>
    <t>3º Trimestre - 2010</t>
  </si>
  <si>
    <t>4º Trimestre - 2010</t>
  </si>
  <si>
    <t>1º trimestre 2010</t>
  </si>
  <si>
    <t>2º trimestre 2010</t>
  </si>
  <si>
    <t>3º trimestre 2010</t>
  </si>
  <si>
    <t>4º trimestre 2010</t>
  </si>
  <si>
    <t>Acumular a información previa</t>
  </si>
  <si>
    <t>Archivada por el TSJ</t>
  </si>
  <si>
    <t>Archivada por la CC.AA.</t>
  </si>
  <si>
    <t>Inadmitir escrito</t>
  </si>
  <si>
    <t>Quedar enterada del informe del Servicio de Inspección solicitado</t>
  </si>
  <si>
    <t>Modificar acuerdo C.D.</t>
  </si>
  <si>
    <t>Remitir a la D.G.de Registros y Notariado</t>
  </si>
  <si>
    <t>Retirar orden del día</t>
  </si>
  <si>
    <t>Remitir a la Fiscalía Gral. del Estado</t>
  </si>
  <si>
    <t>Estimatorias en parte</t>
  </si>
  <si>
    <t>5.- Sentencias</t>
  </si>
  <si>
    <t>Trimestrales:</t>
  </si>
  <si>
    <t>Primer trimestre</t>
  </si>
  <si>
    <t>Segundo trimestre</t>
  </si>
  <si>
    <t>Anual:</t>
  </si>
  <si>
    <t xml:space="preserve">Información sumaria TSJ - cese por falta de inidoneidad </t>
  </si>
  <si>
    <t>Remitir a la D.G.de Instituciones Penitenciarias</t>
  </si>
  <si>
    <t>Sentencia T.S. desestimatorias</t>
  </si>
  <si>
    <t xml:space="preserve">Sentencia T.S. de inadmisión </t>
  </si>
  <si>
    <t>Aceptar abstencion</t>
  </si>
  <si>
    <t>Acumular diligencia a expediente</t>
  </si>
  <si>
    <t>Devolución multa</t>
  </si>
  <si>
    <t>EXPEDIENTES DISCIPLINARIOS (Desglose de decisiones)</t>
  </si>
  <si>
    <t>Desestimar suspensión de la ejecución</t>
  </si>
  <si>
    <t>Estar a lo acordado</t>
  </si>
  <si>
    <t>Estimar fraccionamiento de pago</t>
  </si>
  <si>
    <t>Inadmitir recusacion</t>
  </si>
  <si>
    <t>Incoación expediente TSJ</t>
  </si>
  <si>
    <t>Iniciar expediente de cancelación</t>
  </si>
  <si>
    <t>Recordatorio al TSJ</t>
  </si>
  <si>
    <t>Recurso de alzada desestimatorio</t>
  </si>
  <si>
    <t>Recurso de alzada estimatorio</t>
  </si>
  <si>
    <t>Recurso de reposición desestimatorio</t>
  </si>
  <si>
    <t>Recurso de alzada de inadmisión</t>
  </si>
  <si>
    <t>Remitir escrito a Inspección</t>
  </si>
  <si>
    <t>Remitir al Ministerio de Justicia</t>
  </si>
  <si>
    <t>Remitir escrito al Pleno</t>
  </si>
  <si>
    <t>Resolución suspensión provisional</t>
  </si>
  <si>
    <t>Retirar del orden del día</t>
  </si>
  <si>
    <t>Sentencia T.S. estimatoria</t>
  </si>
  <si>
    <t>Escrito Magistrado sobre recurso</t>
  </si>
  <si>
    <t>Elevar al Pleno propuesta de no ejecutar la sanción</t>
  </si>
  <si>
    <t>Acuerdo del Instructor</t>
  </si>
  <si>
    <t>Firmeza de la sanción</t>
  </si>
  <si>
    <t>Iniciar expediente de seguimiento</t>
  </si>
  <si>
    <t>Remitir documentación al Instructor</t>
  </si>
  <si>
    <t>Remitir a la Comisión Permanente</t>
  </si>
  <si>
    <t>Resolución con sanción TSJ</t>
  </si>
  <si>
    <t>Sentencia T.S. de inadmisión</t>
  </si>
  <si>
    <t>Sentencia T.S. estimatoria en parte</t>
  </si>
  <si>
    <t>Solilcitar informe a Comisión de Estudios e Informes</t>
  </si>
  <si>
    <t>Vía de apremio</t>
  </si>
  <si>
    <t>Total 2010</t>
  </si>
  <si>
    <t>Facilitar identificacion Vocales comisión</t>
  </si>
  <si>
    <t>Incoar expediente disciplinario C.D.</t>
  </si>
  <si>
    <t>Incoar expediente disciplinario TSJ</t>
  </si>
  <si>
    <t>Recurso de reposición de inadmisión</t>
  </si>
  <si>
    <t>Remitir a Inspección para visita de Inspección</t>
  </si>
  <si>
    <t>Sentencia T.S. estimatorias</t>
  </si>
  <si>
    <t>Archivadas por CC.AA.</t>
  </si>
  <si>
    <t>Aplazamiento pago</t>
  </si>
  <si>
    <t>Cancelación expediente disciplinario</t>
  </si>
  <si>
    <t>Dejar en suspensión tramitación expediente</t>
  </si>
  <si>
    <t>Desestimar suspensión ejecutiviad de la sentecnia</t>
  </si>
  <si>
    <t>Fraccionamiento de pago</t>
  </si>
  <si>
    <t>Ratificación recurso de alzada desestimatorio</t>
  </si>
  <si>
    <r>
      <t>Sentencia T.S.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desestimatoria</t>
    </r>
  </si>
  <si>
    <t>1º Trimestre</t>
  </si>
  <si>
    <t xml:space="preserve">2º Trimestre </t>
  </si>
  <si>
    <t>3º Trimestre</t>
  </si>
  <si>
    <t xml:space="preserve">4º Trimestre </t>
  </si>
  <si>
    <t>Año 2010</t>
  </si>
  <si>
    <t>Suspensión de 1 día
Falta muy grave del artículo 417.9 LOPJ</t>
  </si>
  <si>
    <t>Suspensión de un año y seis meses
Falta muy grave del artículo 417.13 LOPJ</t>
  </si>
  <si>
    <t>Suspensión de un año.
Falta muy grave del artículo 417.9 LOPJ</t>
  </si>
  <si>
    <t>Suspensión de seis meses
Falta muy grave del artículo 417.9 LOPJ</t>
  </si>
  <si>
    <t>Suspensión de 1 mes
Falta muy grave del artículo 417.2 LOPJ</t>
  </si>
  <si>
    <t>Separación
Falta muy grave artículo 417.8, 2 faltas del artículo 417.6 y otra falta del 417.4 LOPJ</t>
  </si>
  <si>
    <t xml:space="preserve">Multa de 3000€
Falta grave del art. 418.11 LOPJ
</t>
  </si>
  <si>
    <t>Suspensión de un año.
Falta muy grave del artículo 417.9, otra falta grave del artículo 418.5 con multa de 1000 € y otra falta grave del artículo 418.11 LOPJ, con multa de 1000 €</t>
  </si>
  <si>
    <t>Suspensión de quince días
Falta muy grave del artículo 417.14 LOPJ</t>
  </si>
  <si>
    <t>Suspensión de tres años.
Falta muy grave del artículo 417.9,  y otra falta grave del artículo 418.12 LOPJ, con multa de 1000 €</t>
  </si>
  <si>
    <t>Suspensión de dos años. 
Falta muy grave del artículo 417.8 LOPJ,</t>
  </si>
  <si>
    <t>Suspensión de un año. 
Falta muy grave del artículo 417.9; multa de 1000 € por falta grave del artículo 418.17; y advertencia y multa de 300 € por falta leve del artículo 419.2 LOPJ,</t>
  </si>
  <si>
    <t>Suspensión de un mes. 
Falta muy grave del artículo 417.9 LOPJ.</t>
  </si>
  <si>
    <t>Multa de 6000€
Falta grave del artículo 418.12 LOPJ</t>
  </si>
  <si>
    <t>Multa de 3000€
Falta grave del artículo 418.11 LOPJ</t>
  </si>
  <si>
    <t>Dos multas de 1900€ cada una
Falta grave del artículo 418.12 y 418.13 LOPJ</t>
  </si>
  <si>
    <t>Multa de 301€
Falta grave del artículo 418.11 LOPJ</t>
  </si>
  <si>
    <t>Dos advertencias
Falta leve del artículo 419.2 LOPJ</t>
  </si>
  <si>
    <t>Advertencia
Falta leve del artículo 419.3 LOPJ</t>
  </si>
  <si>
    <t>Multa de 1000€
Falta grave del artículo 418.11 LOPJ</t>
  </si>
  <si>
    <t>Multa de 2000€
Falta grave del artículo 418.11 LOPJ</t>
  </si>
  <si>
    <t>Multa de 300 €
Falta leve 419.3 y otra del artículo 419.3 LOPJ con advertencia</t>
  </si>
  <si>
    <t>Advertencia
Falta leve del artículo 419.2 LOPJ</t>
  </si>
  <si>
    <t>Multa de 1000€
Falta grave del artículo 418.12 LOPJ</t>
  </si>
  <si>
    <t>Tres sanciones de advertencia
3 Faltas leves del artículo 419.2</t>
  </si>
  <si>
    <t xml:space="preserve">Advertencia
Fata leve del artículo 419.2; multa de 300,51 €, falta leve del artículo 419.2; multa de 1000 €, falta grave del artículo 418.1; y otra multa de 500€, falta grave del artículo 418.11 LOPJ
</t>
  </si>
  <si>
    <t>Multa de 500€
Falta grave del artículo 418.11 LOPJ</t>
  </si>
  <si>
    <t xml:space="preserve">Multa de 301€
Falta grave del artículo 418.11 </t>
  </si>
  <si>
    <t xml:space="preserve">Multa de 301€
Falta grave del artículo 418.13 LOPJ </t>
  </si>
  <si>
    <t>Advertencia
Falta leve del artículo 419.2 LOPJ.</t>
  </si>
  <si>
    <t>Advertencia
Falta leve del artículo 419.3 LOPJ.</t>
  </si>
  <si>
    <t>Total anual</t>
  </si>
  <si>
    <t>Total Anual</t>
  </si>
  <si>
    <t>Comisión Disciplinaria del C.G.P.J.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</si>
</sst>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C0A]dddd\,\ dd&quot; de &quot;mmmm&quot; de &quot;yyyy"/>
    <numFmt numFmtId="166" formatCode="dd\-mm\-yy;@"/>
    <numFmt numFmtId="167" formatCode="#,##0_ ;\-#,##0\ 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u val="single"/>
      <sz val="11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 Narrow"/>
      <family val="0"/>
    </font>
    <font>
      <b/>
      <sz val="14"/>
      <color indexed="8"/>
      <name val="Arial Narrow"/>
      <family val="0"/>
    </font>
    <font>
      <b/>
      <sz val="12"/>
      <color indexed="8"/>
      <name val="Arial Narrow"/>
      <family val="0"/>
    </font>
    <font>
      <sz val="9.5"/>
      <color indexed="8"/>
      <name val="Arial Narrow"/>
      <family val="0"/>
    </font>
    <font>
      <b/>
      <sz val="11"/>
      <color indexed="8"/>
      <name val="Arial Narrow"/>
      <family val="0"/>
    </font>
    <font>
      <b/>
      <sz val="10.5"/>
      <color indexed="8"/>
      <name val="Arial Narrow"/>
      <family val="0"/>
    </font>
    <font>
      <sz val="9.75"/>
      <color indexed="8"/>
      <name val="Arial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4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15" fillId="24" borderId="0" xfId="46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/>
    </xf>
    <xf numFmtId="9" fontId="10" fillId="24" borderId="10" xfId="55" applyFont="1" applyFill="1" applyBorder="1" applyAlignment="1">
      <alignment horizontal="center"/>
    </xf>
    <xf numFmtId="9" fontId="0" fillId="24" borderId="0" xfId="55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9" fontId="11" fillId="24" borderId="0" xfId="55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9" fontId="5" fillId="24" borderId="10" xfId="55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9" fontId="4" fillId="24" borderId="10" xfId="55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1" fillId="24" borderId="11" xfId="0" applyFont="1" applyFill="1" applyBorder="1" applyAlignment="1">
      <alignment horizontal="center"/>
    </xf>
    <xf numFmtId="0" fontId="0" fillId="24" borderId="0" xfId="0" applyFill="1" applyAlignment="1">
      <alignment vertical="top"/>
    </xf>
    <xf numFmtId="0" fontId="11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9" fillId="24" borderId="0" xfId="46" applyFont="1" applyFill="1" applyBorder="1" applyAlignment="1" applyProtection="1">
      <alignment horizontal="center"/>
      <protection/>
    </xf>
    <xf numFmtId="0" fontId="16" fillId="24" borderId="0" xfId="46" applyFont="1" applyFill="1" applyAlignment="1" applyProtection="1">
      <alignment horizontal="center" vertical="center"/>
      <protection/>
    </xf>
    <xf numFmtId="0" fontId="17" fillId="24" borderId="0" xfId="46" applyFont="1" applyFill="1" applyAlignment="1" applyProtection="1">
      <alignment/>
      <protection/>
    </xf>
    <xf numFmtId="0" fontId="18" fillId="24" borderId="0" xfId="46" applyFont="1" applyFill="1" applyAlignment="1" applyProtection="1">
      <alignment horizontal="left"/>
      <protection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vertical="center" wrapText="1"/>
    </xf>
    <xf numFmtId="9" fontId="19" fillId="24" borderId="10" xfId="55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1" fontId="20" fillId="24" borderId="10" xfId="55" applyNumberFormat="1" applyFont="1" applyFill="1" applyBorder="1" applyAlignment="1">
      <alignment horizontal="center"/>
    </xf>
    <xf numFmtId="9" fontId="20" fillId="24" borderId="10" xfId="55" applyFont="1" applyFill="1" applyBorder="1" applyAlignment="1">
      <alignment horizontal="center"/>
    </xf>
    <xf numFmtId="1" fontId="19" fillId="24" borderId="10" xfId="55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19" fillId="24" borderId="11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14" fontId="4" fillId="7" borderId="15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top"/>
    </xf>
    <xf numFmtId="0" fontId="13" fillId="26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14" fontId="21" fillId="7" borderId="14" xfId="0" applyNumberFormat="1" applyFont="1" applyFill="1" applyBorder="1" applyAlignment="1">
      <alignment horizontal="center" vertical="center" wrapText="1"/>
    </xf>
    <xf numFmtId="14" fontId="21" fillId="7" borderId="13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9" fillId="24" borderId="16" xfId="0" applyFont="1" applyFill="1" applyBorder="1" applyAlignment="1">
      <alignment horizontal="center" vertical="top"/>
    </xf>
    <xf numFmtId="0" fontId="5" fillId="24" borderId="11" xfId="0" applyNumberFormat="1" applyFont="1" applyFill="1" applyBorder="1" applyAlignment="1">
      <alignment horizontal="center" vertical="top"/>
    </xf>
    <xf numFmtId="0" fontId="5" fillId="24" borderId="10" xfId="0" applyNumberFormat="1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left" vertical="top" wrapText="1"/>
    </xf>
    <xf numFmtId="0" fontId="5" fillId="24" borderId="16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14" fontId="4" fillId="7" borderId="17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0" fillId="24" borderId="15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 vertical="top"/>
    </xf>
    <xf numFmtId="0" fontId="12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9" fillId="24" borderId="21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3" xfId="0" applyNumberFormat="1" applyFont="1" applyFill="1" applyBorder="1" applyAlignment="1">
      <alignment horizontal="center" vertical="top"/>
    </xf>
    <xf numFmtId="0" fontId="20" fillId="24" borderId="23" xfId="0" applyNumberFormat="1" applyFont="1" applyFill="1" applyBorder="1" applyAlignment="1">
      <alignment horizontal="center" vertical="top"/>
    </xf>
    <xf numFmtId="0" fontId="20" fillId="24" borderId="24" xfId="0" applyNumberFormat="1" applyFont="1" applyFill="1" applyBorder="1" applyAlignment="1">
      <alignment horizontal="center" vertical="top"/>
    </xf>
    <xf numFmtId="0" fontId="12" fillId="24" borderId="11" xfId="0" applyFont="1" applyFill="1" applyBorder="1" applyAlignment="1">
      <alignment/>
    </xf>
    <xf numFmtId="14" fontId="4" fillId="7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24" borderId="10" xfId="0" applyFont="1" applyFill="1" applyBorder="1" applyAlignment="1">
      <alignment horizontal="right" vertical="center"/>
    </xf>
    <xf numFmtId="14" fontId="23" fillId="7" borderId="15" xfId="0" applyNumberFormat="1" applyFont="1" applyFill="1" applyBorder="1" applyAlignment="1">
      <alignment horizontal="center" vertical="center" wrapText="1"/>
    </xf>
    <xf numFmtId="14" fontId="23" fillId="7" borderId="17" xfId="0" applyNumberFormat="1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top"/>
    </xf>
    <xf numFmtId="0" fontId="5" fillId="24" borderId="25" xfId="0" applyFont="1" applyFill="1" applyBorder="1" applyAlignment="1">
      <alignment horizontal="left" vertical="top" wrapText="1"/>
    </xf>
    <xf numFmtId="0" fontId="5" fillId="24" borderId="26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right"/>
    </xf>
    <xf numFmtId="0" fontId="0" fillId="24" borderId="10" xfId="0" applyFill="1" applyBorder="1" applyAlignment="1">
      <alignment horizontal="center"/>
    </xf>
    <xf numFmtId="0" fontId="12" fillId="24" borderId="12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8" fillId="24" borderId="0" xfId="46" applyFont="1" applyFill="1" applyAlignment="1" applyProtection="1">
      <alignment horizontal="left"/>
      <protection/>
    </xf>
    <xf numFmtId="0" fontId="4" fillId="24" borderId="10" xfId="0" applyFont="1" applyFill="1" applyBorder="1" applyAlignment="1">
      <alignment horizontal="center"/>
    </xf>
    <xf numFmtId="0" fontId="13" fillId="26" borderId="0" xfId="0" applyFont="1" applyFill="1" applyAlignment="1">
      <alignment horizont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6" fillId="24" borderId="30" xfId="46" applyFont="1" applyFill="1" applyBorder="1" applyAlignment="1" applyProtection="1">
      <alignment horizontal="center"/>
      <protection/>
    </xf>
    <xf numFmtId="0" fontId="4" fillId="25" borderId="19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25" borderId="3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1.- EXPEDIENTES DISCIPLINARIOS INCOADOS AÑO 2010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275"/>
          <c:w val="0.83025"/>
          <c:h val="0.7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Incoados!$B$5</c:f>
              <c:strCache>
                <c:ptCount val="1"/>
                <c:pt idx="0">
                  <c:v>Comisión Disciplinaria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(Incoados!$D$4,Incoados!$F$4,Incoados!$H$4,Incoados!$J$4,Incoados!$L$4)</c:f>
              <c:strCache>
                <c:ptCount val="5"/>
                <c:pt idx="0">
                  <c:v>1º Trimestre 2010</c:v>
                </c:pt>
                <c:pt idx="1">
                  <c:v>2º Trimestre 2010</c:v>
                </c:pt>
                <c:pt idx="2">
                  <c:v>3º Trimestre 2010</c:v>
                </c:pt>
                <c:pt idx="3">
                  <c:v>4º Trimestre 2010</c:v>
                </c:pt>
                <c:pt idx="4">
                  <c:v>Total anual</c:v>
                </c:pt>
              </c:strCache>
            </c:strRef>
          </c:cat>
          <c:val>
            <c:numRef>
              <c:f>(Incoados!$D$5,Incoados!$F$5,Incoados!$H$5,Incoados!$J$5,Incoados!$L$5)</c:f>
              <c:numCache>
                <c:ptCount val="5"/>
                <c:pt idx="0">
                  <c:v>17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38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Incoados!$B$6</c:f>
              <c:strCache>
                <c:ptCount val="1"/>
                <c:pt idx="0">
                  <c:v>Salas de Gobierno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(Incoados!$D$4,Incoados!$F$4,Incoados!$H$4,Incoados!$J$4,Incoados!$L$4)</c:f>
              <c:strCache>
                <c:ptCount val="5"/>
                <c:pt idx="0">
                  <c:v>1º Trimestre 2010</c:v>
                </c:pt>
                <c:pt idx="1">
                  <c:v>2º Trimestre 2010</c:v>
                </c:pt>
                <c:pt idx="2">
                  <c:v>3º Trimestre 2010</c:v>
                </c:pt>
                <c:pt idx="3">
                  <c:v>4º Trimestre 2010</c:v>
                </c:pt>
                <c:pt idx="4">
                  <c:v>Total anual</c:v>
                </c:pt>
              </c:strCache>
            </c:strRef>
          </c:cat>
          <c:val>
            <c:numRef>
              <c:f>(Incoados!$D$6,Incoados!$F$6,Incoados!$H$6,Incoados!$J$6,Incoados!$L$6)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shape val="cylinder"/>
        </c:ser>
        <c:shape val="cylinder"/>
        <c:axId val="50197417"/>
        <c:axId val="49123570"/>
      </c:bar3D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7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915"/>
          <c:w val="0.1522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D9D9D9"/>
            </a:gs>
            <a:gs pos="50000">
              <a:srgbClr val="C0C0C0"/>
            </a:gs>
            <a:gs pos="100000">
              <a:srgbClr val="D9D9D9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E1E1E1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E1E1E1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2.- EXPEDIENTES INCOADOS POR TIPO DE FALTA AÑO 2010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3"/>
          <c:w val="0.830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Incoados!$D$10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Incoados!$D$11:$D$13</c:f>
              <c:numCache>
                <c:ptCount val="3"/>
                <c:pt idx="0">
                  <c:v>12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Incoados!$F$10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Incoados!$F$11:$F$13</c:f>
              <c:numCache>
                <c:ptCount val="3"/>
                <c:pt idx="0">
                  <c:v>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Incoados!$H$10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Incoados!$H$11:$H$13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Incoados!$J$10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Incoados!$J$11:$J$13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Incoados!$L$10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Incoados!$L$11:$L$13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11</c:v>
                </c:pt>
              </c:numCache>
            </c:numRef>
          </c:val>
          <c:shape val="cylinder"/>
        </c:ser>
        <c:shape val="cylinder"/>
        <c:axId val="39458947"/>
        <c:axId val="19586204"/>
      </c:bar3D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4415"/>
          <c:w val="0.13475"/>
          <c:h val="0.2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E5E5E5"/>
            </a:gs>
            <a:gs pos="50000">
              <a:srgbClr val="C0C0C0"/>
            </a:gs>
            <a:gs pos="100000">
              <a:srgbClr val="E5E5E5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DDDDD"/>
            </a:gs>
            <a:gs pos="50000">
              <a:srgbClr val="C0C0C0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DDDDD"/>
            </a:gs>
            <a:gs pos="50000">
              <a:srgbClr val="C0C0C0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3.- Expedientes incoados - desglose por sexo (AÑO 2010)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1075"/>
          <c:w val="0.885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Incoados!$E$17</c:f>
              <c:strCache>
                <c:ptCount val="1"/>
                <c:pt idx="0">
                  <c:v>1º Trimestre - 2010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Incoados!$E$19:$E$20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Incoados!$G$17</c:f>
              <c:strCache>
                <c:ptCount val="1"/>
                <c:pt idx="0">
                  <c:v>2º Trimestre - 2010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Incoados!$G$19:$G$20</c:f>
              <c:numCach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Incoados!$I$17</c:f>
              <c:strCache>
                <c:ptCount val="1"/>
                <c:pt idx="0">
                  <c:v>3º Trimestre - 2010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Incoados!$I$19:$I$20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Incoados!$K$17</c:f>
              <c:strCache>
                <c:ptCount val="1"/>
                <c:pt idx="0">
                  <c:v>4º Trimestre - 2010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Incoados!$K$19:$K$20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hape val="cylinder"/>
        </c:ser>
        <c:shape val="cylinder"/>
        <c:axId val="42058109"/>
        <c:axId val="42978662"/>
      </c:bar3D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0175"/>
          <c:w val="0.14125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4.- Expedientes disciplinarios incoados según Comunidades Autónomas en el año 2010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63"/>
          <c:w val="0.978"/>
          <c:h val="0.82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Incoados!$D$24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Incoados!$D$25:$D$42</c:f>
              <c:numCache>
                <c:ptCount val="18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Incoados!$E$24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Incoados!$E$25:$E$42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Incoados!$F$24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Incoados!$F$25:$F$42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Incoados!$G$24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Incoados!$G$25:$G$42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Incoados!$H$24</c:f>
              <c:strCache>
                <c:ptCount val="1"/>
                <c:pt idx="0">
                  <c:v>Total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Incoados!$H$25:$H$42</c:f>
              <c:numCache>
                <c:ptCount val="1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hape val="cylinder"/>
        <c:axId val="51263639"/>
        <c:axId val="58719568"/>
        <c:axId val="58714065"/>
      </c:bar3DChart>
      <c:catAx>
        <c:axId val="512636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</c:valAx>
      <c:ser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87195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"/>
          <c:y val="0.95125"/>
          <c:w val="0.697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5.- SENTENCIAS DICTADAS POR EL TRIBUNAL SUPREMO EN MATERIA DISCIPLINARIA JUDICIAL AÑO 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6775"/>
          <c:w val="0.855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Expedientes!$C$72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Expedientes!$C$73:$C$76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50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Expedientes!$D$72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Expedientes!$D$73:$D$76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Expedientes!$E$72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Expedientes!$E$73:$E$76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Expedientes!$F$72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Expedientes!$F$73:$F$76</c:f>
              <c:numCache>
                <c:ptCount val="4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Expedientes!$G$72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Expedientes!$G$73:$G$76</c:f>
              <c:numCache>
                <c:ptCount val="4"/>
                <c:pt idx="0">
                  <c:v>12</c:v>
                </c:pt>
                <c:pt idx="1">
                  <c:v>8</c:v>
                </c:pt>
                <c:pt idx="2">
                  <c:v>22</c:v>
                </c:pt>
                <c:pt idx="3">
                  <c:v>149</c:v>
                </c:pt>
              </c:numCache>
            </c:numRef>
          </c:val>
          <c:shape val="cylinder"/>
        </c:ser>
        <c:shape val="cylinder"/>
        <c:axId val="58664538"/>
        <c:axId val="58218795"/>
      </c:bar3D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14"/>
          <c:w val="0.640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DBDBDB"/>
            </a:gs>
            <a:gs pos="5000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104775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104775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0" y="6315075"/>
        <a:ext cx="87820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104775</xdr:colOff>
      <xdr:row>110</xdr:row>
      <xdr:rowOff>95250</xdr:rowOff>
    </xdr:to>
    <xdr:graphicFrame>
      <xdr:nvGraphicFramePr>
        <xdr:cNvPr id="3" name="Chart 3"/>
        <xdr:cNvGraphicFramePr/>
      </xdr:nvGraphicFramePr>
      <xdr:xfrm>
        <a:off x="0" y="12144375"/>
        <a:ext cx="878205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12</xdr:col>
      <xdr:colOff>104775</xdr:colOff>
      <xdr:row>147</xdr:row>
      <xdr:rowOff>95250</xdr:rowOff>
    </xdr:to>
    <xdr:graphicFrame>
      <xdr:nvGraphicFramePr>
        <xdr:cNvPr id="4" name="Chart 4"/>
        <xdr:cNvGraphicFramePr/>
      </xdr:nvGraphicFramePr>
      <xdr:xfrm>
        <a:off x="0" y="18135600"/>
        <a:ext cx="87820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47625</xdr:rowOff>
    </xdr:from>
    <xdr:to>
      <xdr:col>12</xdr:col>
      <xdr:colOff>104775</xdr:colOff>
      <xdr:row>182</xdr:row>
      <xdr:rowOff>104775</xdr:rowOff>
    </xdr:to>
    <xdr:graphicFrame>
      <xdr:nvGraphicFramePr>
        <xdr:cNvPr id="5" name="Chart 6"/>
        <xdr:cNvGraphicFramePr/>
      </xdr:nvGraphicFramePr>
      <xdr:xfrm>
        <a:off x="0" y="24174450"/>
        <a:ext cx="87820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11.421875" style="3" customWidth="1"/>
    <col min="2" max="2" width="12.28125" style="3" bestFit="1" customWidth="1"/>
    <col min="3" max="3" width="23.00390625" style="3" customWidth="1"/>
    <col min="4" max="16384" width="11.421875" style="3" customWidth="1"/>
  </cols>
  <sheetData>
    <row r="1" spans="1:6" ht="23.25">
      <c r="A1" s="130" t="s">
        <v>236</v>
      </c>
      <c r="B1" s="130"/>
      <c r="C1" s="130"/>
      <c r="D1" s="130"/>
      <c r="E1" s="130"/>
      <c r="F1" s="130"/>
    </row>
    <row r="3" ht="13.5" thickBot="1"/>
    <row r="4" spans="2:6" ht="18.75" thickBot="1">
      <c r="B4" s="131"/>
      <c r="C4" s="132"/>
      <c r="D4" s="132"/>
      <c r="E4" s="132"/>
      <c r="F4" s="133"/>
    </row>
    <row r="5" spans="2:6" ht="26.25" customHeight="1">
      <c r="B5" s="134" t="s">
        <v>114</v>
      </c>
      <c r="C5" s="134"/>
      <c r="D5" s="134"/>
      <c r="E5" s="134"/>
      <c r="F5" s="39"/>
    </row>
    <row r="6" spans="2:6" ht="26.25" customHeight="1">
      <c r="B6" s="134" t="s">
        <v>115</v>
      </c>
      <c r="C6" s="134"/>
      <c r="D6" s="134"/>
      <c r="E6" s="134"/>
      <c r="F6" s="39"/>
    </row>
    <row r="7" spans="2:6" ht="26.25" customHeight="1">
      <c r="B7" s="134" t="s">
        <v>111</v>
      </c>
      <c r="C7" s="134"/>
      <c r="D7" s="134"/>
      <c r="E7" s="134"/>
      <c r="F7" s="39"/>
    </row>
    <row r="8" spans="2:6" ht="26.25" customHeight="1">
      <c r="B8" s="134" t="s">
        <v>112</v>
      </c>
      <c r="C8" s="134"/>
      <c r="D8" s="134"/>
      <c r="E8" s="134"/>
      <c r="F8" s="39"/>
    </row>
    <row r="9" spans="2:6" ht="26.25" customHeight="1">
      <c r="B9" s="134" t="s">
        <v>113</v>
      </c>
      <c r="C9" s="134"/>
      <c r="D9" s="134"/>
      <c r="E9" s="134"/>
      <c r="F9" s="39"/>
    </row>
    <row r="10" spans="2:6" ht="26.25" customHeight="1">
      <c r="B10" s="134" t="s">
        <v>116</v>
      </c>
      <c r="C10" s="134"/>
      <c r="D10" s="134"/>
      <c r="E10" s="134"/>
      <c r="F10" s="39"/>
    </row>
    <row r="11" spans="2:6" ht="26.25" customHeight="1">
      <c r="B11" s="39" t="s">
        <v>118</v>
      </c>
      <c r="C11" s="39"/>
      <c r="D11" s="39"/>
      <c r="E11" s="39"/>
      <c r="F11" s="39"/>
    </row>
    <row r="12" spans="2:6" ht="15" customHeight="1">
      <c r="B12" s="39"/>
      <c r="C12" s="4" t="s">
        <v>145</v>
      </c>
      <c r="D12" s="39"/>
      <c r="E12" s="39"/>
      <c r="F12" s="39"/>
    </row>
    <row r="13" ht="15.75">
      <c r="C13" s="38" t="s">
        <v>119</v>
      </c>
    </row>
    <row r="14" ht="15.75">
      <c r="C14" s="38" t="s">
        <v>120</v>
      </c>
    </row>
    <row r="15" ht="15.75">
      <c r="C15" s="38" t="s">
        <v>121</v>
      </c>
    </row>
    <row r="16" ht="15.75">
      <c r="C16" s="38" t="s">
        <v>122</v>
      </c>
    </row>
    <row r="17" ht="15.75">
      <c r="C17" s="38" t="s">
        <v>141</v>
      </c>
    </row>
    <row r="18" ht="15.75">
      <c r="C18" s="4" t="s">
        <v>142</v>
      </c>
    </row>
    <row r="19" ht="15.75">
      <c r="C19" s="38" t="s">
        <v>143</v>
      </c>
    </row>
    <row r="20" ht="15.75">
      <c r="C20" s="38" t="s">
        <v>144</v>
      </c>
    </row>
  </sheetData>
  <sheetProtection/>
  <mergeCells count="8">
    <mergeCell ref="A1:F1"/>
    <mergeCell ref="B4:F4"/>
    <mergeCell ref="B10:E10"/>
    <mergeCell ref="B5:E5"/>
    <mergeCell ref="B6:E6"/>
    <mergeCell ref="B7:E7"/>
    <mergeCell ref="B8:E8"/>
    <mergeCell ref="B9:E9"/>
  </mergeCells>
  <hyperlinks>
    <hyperlink ref="B5" location="Incoados!A1" display="Cifras de expedientes disciplinarios incoados"/>
    <hyperlink ref="B6" location="Resueltos!A1" display="Cifras de expedientes disciplinarios resueltos"/>
    <hyperlink ref="B7" location="Previas!A1" display="Informaciones previas"/>
    <hyperlink ref="B8" location="Diligencias!A1" display="Diligencias informativas"/>
    <hyperlink ref="B9" location="Expedientes!A1" display="Expedientes disciplinarios"/>
    <hyperlink ref="B10" location="Sentencias!A1" display="Sentencias dictadas por el Tribunal Supremo"/>
    <hyperlink ref="B11" location="Gráficos!A1" display="Gráficos"/>
    <hyperlink ref="C13" location="Gráficos!A1" display="1.- Expedientes incoados"/>
    <hyperlink ref="C14" location="Gráficos!A39:L74" display="2.- Por tipos de falta"/>
    <hyperlink ref="C15" location="Gráficos!A75:L109" display="3.- Por sexo"/>
    <hyperlink ref="C16" location="Gráficos!A112:L148" display="4.- Por TSJ"/>
    <hyperlink ref="C17" location="Gráficos!A149:L185" display="5.- Expedientes resueltos"/>
    <hyperlink ref="B10:E10" location="Expedientes!A34:D44" display="Sentencias dictadas por el Tribunal Supremo"/>
    <hyperlink ref="B8:E8" location="Previas!A47:I59" display="Diligencias informativas"/>
    <hyperlink ref="C19" location="Gráficos_1ºT!A1" display="Primer trimestre"/>
    <hyperlink ref="C20" location="Gráficos_2ºT!A1" display="Segundo trimestre"/>
  </hyperlink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3" width="9.8515625" style="3" customWidth="1"/>
    <col min="4" max="4" width="9.57421875" style="3" customWidth="1"/>
    <col min="5" max="5" width="11.421875" style="3" customWidth="1"/>
    <col min="6" max="6" width="12.28125" style="3" customWidth="1"/>
    <col min="7" max="7" width="12.140625" style="3" customWidth="1"/>
    <col min="8" max="16384" width="11.421875" style="3" customWidth="1"/>
  </cols>
  <sheetData>
    <row r="1" spans="1:5" ht="19.5" customHeight="1">
      <c r="A1" s="37" t="s">
        <v>117</v>
      </c>
      <c r="B1" s="4"/>
      <c r="C1" s="5"/>
      <c r="D1" s="5"/>
      <c r="E1" s="5"/>
    </row>
    <row r="2" spans="2:7" ht="18">
      <c r="B2" s="136" t="str">
        <f>UPPER("Expedientes DISCIPLINARIOS incoados")</f>
        <v>EXPEDIENTES DISCIPLINARIOS INCOADOS</v>
      </c>
      <c r="C2" s="136"/>
      <c r="D2" s="136"/>
      <c r="E2" s="136"/>
      <c r="F2" s="27"/>
      <c r="G2" s="27"/>
    </row>
    <row r="3" spans="2:5" ht="12.75">
      <c r="B3" s="5"/>
      <c r="C3" s="5"/>
      <c r="D3" s="5"/>
      <c r="E3" s="5"/>
    </row>
    <row r="4" spans="2:12" ht="33.75" customHeight="1">
      <c r="B4" s="45" t="s">
        <v>107</v>
      </c>
      <c r="C4" s="6" t="s">
        <v>89</v>
      </c>
      <c r="D4" s="6" t="s">
        <v>87</v>
      </c>
      <c r="E4" s="6" t="s">
        <v>81</v>
      </c>
      <c r="F4" s="6" t="s">
        <v>88</v>
      </c>
      <c r="G4" s="6" t="s">
        <v>81</v>
      </c>
      <c r="H4" s="6" t="s">
        <v>123</v>
      </c>
      <c r="I4" s="6" t="s">
        <v>81</v>
      </c>
      <c r="J4" s="6" t="s">
        <v>124</v>
      </c>
      <c r="K4" s="6" t="s">
        <v>81</v>
      </c>
      <c r="L4" s="88" t="s">
        <v>234</v>
      </c>
    </row>
    <row r="5" spans="2:12" ht="16.5">
      <c r="B5" s="43" t="s">
        <v>69</v>
      </c>
      <c r="C5" s="40">
        <v>14</v>
      </c>
      <c r="D5" s="40">
        <v>17</v>
      </c>
      <c r="E5" s="46">
        <f>(D5-C5)/C5</f>
        <v>0.21428571428571427</v>
      </c>
      <c r="F5" s="7">
        <v>12</v>
      </c>
      <c r="G5" s="8">
        <f>IF(F5="","",IF(F5=0,"",(F5-D5)/D5))</f>
        <v>-0.29411764705882354</v>
      </c>
      <c r="H5" s="7">
        <v>6</v>
      </c>
      <c r="I5" s="8">
        <f>IF(H5="","",IF(H5=0,"",(H5-F5)/F5))</f>
        <v>-0.5</v>
      </c>
      <c r="J5" s="7">
        <v>3</v>
      </c>
      <c r="K5" s="8">
        <f>IF(J5="","",IF(J5=0,"",(J5-I5)/I5))</f>
        <v>-7</v>
      </c>
      <c r="L5" s="84">
        <f>SUM(D5,F5,H5,J5)</f>
        <v>38</v>
      </c>
    </row>
    <row r="6" spans="2:12" ht="16.5">
      <c r="B6" s="43" t="s">
        <v>71</v>
      </c>
      <c r="C6" s="40">
        <v>3</v>
      </c>
      <c r="D6" s="40">
        <v>2</v>
      </c>
      <c r="E6" s="46">
        <f>(D6-C6)/C6</f>
        <v>-0.3333333333333333</v>
      </c>
      <c r="F6" s="7">
        <v>2</v>
      </c>
      <c r="G6" s="8">
        <f>IF(F6="","",IF(F6=0,"",(F6-D6)/D6))</f>
        <v>0</v>
      </c>
      <c r="H6" s="7">
        <v>4</v>
      </c>
      <c r="I6" s="8">
        <f>IF(H6="","",IF(H6=0,"",(H6-F6)/F6))</f>
        <v>1</v>
      </c>
      <c r="J6" s="7">
        <v>1</v>
      </c>
      <c r="K6" s="8">
        <f>IF(J6="","",IF(J6=0,"",(J6-I6)/I6))</f>
        <v>0</v>
      </c>
      <c r="L6" s="84">
        <f>SUM(D6,F6,H6,J6)</f>
        <v>9</v>
      </c>
    </row>
    <row r="7" spans="2:12" ht="16.5">
      <c r="B7" s="47" t="s">
        <v>86</v>
      </c>
      <c r="C7" s="48">
        <f>SUM(C5:C6)</f>
        <v>17</v>
      </c>
      <c r="D7" s="48">
        <f>SUM(D5:D6)</f>
        <v>19</v>
      </c>
      <c r="E7" s="49">
        <f>(D7-C7)/C7</f>
        <v>0.11764705882352941</v>
      </c>
      <c r="F7" s="48">
        <f>SUM(F5:F6)</f>
        <v>14</v>
      </c>
      <c r="G7" s="8">
        <f>IF(F7="","",IF(F7=0,"",(F7-D7)/D7))</f>
        <v>-0.2631578947368421</v>
      </c>
      <c r="H7" s="48">
        <f>SUM(H5:H6)</f>
        <v>10</v>
      </c>
      <c r="I7" s="8">
        <f>IF(H7="","",IF(H7=0,"",(H7-F7)/F7))</f>
        <v>-0.2857142857142857</v>
      </c>
      <c r="J7" s="48">
        <f>SUM(J5:J6)</f>
        <v>4</v>
      </c>
      <c r="K7" s="49">
        <f>IF(J7="","",IF(J7=0,"",(J7-I7)/I7))</f>
        <v>-15</v>
      </c>
      <c r="L7" s="84">
        <f>SUM(D7,F7,H7,J7)</f>
        <v>47</v>
      </c>
    </row>
    <row r="8" spans="3:4" ht="15.75">
      <c r="C8" s="139" t="s">
        <v>103</v>
      </c>
      <c r="D8" s="139"/>
    </row>
    <row r="9" ht="12.75">
      <c r="B9" s="9"/>
    </row>
    <row r="10" spans="2:12" ht="38.25">
      <c r="B10" s="45" t="s">
        <v>108</v>
      </c>
      <c r="C10" s="6" t="s">
        <v>89</v>
      </c>
      <c r="D10" s="6" t="s">
        <v>87</v>
      </c>
      <c r="E10" s="6" t="s">
        <v>81</v>
      </c>
      <c r="F10" s="6" t="s">
        <v>88</v>
      </c>
      <c r="G10" s="6" t="s">
        <v>81</v>
      </c>
      <c r="H10" s="6" t="s">
        <v>123</v>
      </c>
      <c r="I10" s="6" t="s">
        <v>81</v>
      </c>
      <c r="J10" s="6" t="s">
        <v>124</v>
      </c>
      <c r="K10" s="6" t="s">
        <v>81</v>
      </c>
      <c r="L10" s="88" t="s">
        <v>234</v>
      </c>
    </row>
    <row r="11" spans="2:12" ht="16.5">
      <c r="B11" s="42" t="s">
        <v>73</v>
      </c>
      <c r="C11" s="40">
        <v>9</v>
      </c>
      <c r="D11" s="40">
        <v>12</v>
      </c>
      <c r="E11" s="46">
        <f>(D11-C11)/C11</f>
        <v>0.3333333333333333</v>
      </c>
      <c r="F11" s="40">
        <v>4</v>
      </c>
      <c r="G11" s="46">
        <f>IF(F11="","",(F11-D11)/D11)</f>
        <v>-0.6666666666666666</v>
      </c>
      <c r="H11" s="40">
        <v>4</v>
      </c>
      <c r="I11" s="46">
        <f>IF(H11="","",(H11-F11)/F11)</f>
        <v>0</v>
      </c>
      <c r="J11" s="40">
        <v>2</v>
      </c>
      <c r="K11" s="46" t="e">
        <f>IF(J11="","",(J11-I11)/I11)</f>
        <v>#DIV/0!</v>
      </c>
      <c r="L11" s="84">
        <f>SUM(D11,F11,H11,J11)</f>
        <v>22</v>
      </c>
    </row>
    <row r="12" spans="2:12" ht="16.5">
      <c r="B12" s="42" t="s">
        <v>74</v>
      </c>
      <c r="C12" s="40">
        <v>5</v>
      </c>
      <c r="D12" s="40">
        <v>10</v>
      </c>
      <c r="E12" s="46">
        <f>(D12-C12)/C12</f>
        <v>1</v>
      </c>
      <c r="F12" s="40">
        <v>8</v>
      </c>
      <c r="G12" s="46">
        <f>IF(F12="","",(F12-D12)/D12)</f>
        <v>-0.2</v>
      </c>
      <c r="H12" s="40">
        <v>4</v>
      </c>
      <c r="I12" s="46">
        <f>IF(H12="","",(H12-F12)/F12)</f>
        <v>-0.5</v>
      </c>
      <c r="J12" s="40">
        <v>1</v>
      </c>
      <c r="K12" s="46">
        <f>IF(J12="","",(J12-I12)/I12)</f>
        <v>-3</v>
      </c>
      <c r="L12" s="84">
        <f>SUM(D12,F12,H12,J12)</f>
        <v>23</v>
      </c>
    </row>
    <row r="13" spans="2:12" ht="16.5">
      <c r="B13" s="42" t="s">
        <v>75</v>
      </c>
      <c r="C13" s="40">
        <v>3</v>
      </c>
      <c r="D13" s="40">
        <v>4</v>
      </c>
      <c r="E13" s="46">
        <f>IF(C13=0,"",(D13-C13)/C13)</f>
        <v>0.3333333333333333</v>
      </c>
      <c r="F13" s="50">
        <v>2</v>
      </c>
      <c r="G13" s="46">
        <f>IF(F13="","",(F13-D13)/D13)</f>
        <v>-0.5</v>
      </c>
      <c r="H13" s="50">
        <v>4</v>
      </c>
      <c r="I13" s="46">
        <f>IF(H13="","",(H13-F13)/F13)</f>
        <v>1</v>
      </c>
      <c r="J13" s="50">
        <v>1</v>
      </c>
      <c r="K13" s="46">
        <f>IF(J13="","",IF(J13=0,"",(J13-I13)/I13))</f>
        <v>0</v>
      </c>
      <c r="L13" s="84">
        <f>SUM(D13,F13,H13,J13)</f>
        <v>11</v>
      </c>
    </row>
    <row r="14" spans="2:12" ht="16.5">
      <c r="B14" s="47" t="s">
        <v>86</v>
      </c>
      <c r="C14" s="51">
        <f>SUM(C11:C13)</f>
        <v>17</v>
      </c>
      <c r="D14" s="51">
        <f>SUM(D11:D13)</f>
        <v>26</v>
      </c>
      <c r="E14" s="46">
        <f>IF(C14=0,"",(D14-C14)/C14)</f>
        <v>0.5294117647058824</v>
      </c>
      <c r="F14" s="51">
        <f>SUM(F11:F13)</f>
        <v>14</v>
      </c>
      <c r="G14" s="46">
        <f>IF(F14="","",(F14-D14)/D14)</f>
        <v>-0.46153846153846156</v>
      </c>
      <c r="H14" s="51">
        <f>SUM(H11:H13)</f>
        <v>12</v>
      </c>
      <c r="I14" s="46">
        <f>IF(H14=0,"",(H14-F14)/F14)</f>
        <v>-0.14285714285714285</v>
      </c>
      <c r="J14" s="51">
        <f>SUM(J11:J13)</f>
        <v>4</v>
      </c>
      <c r="K14" s="51"/>
      <c r="L14" s="84">
        <f>SUM(D14,F14,H14,J14)</f>
        <v>56</v>
      </c>
    </row>
    <row r="15" spans="2:7" ht="15.75">
      <c r="B15" s="12"/>
      <c r="C15" s="139" t="s">
        <v>104</v>
      </c>
      <c r="D15" s="139"/>
      <c r="E15" s="13"/>
      <c r="F15" s="14"/>
      <c r="G15" s="14"/>
    </row>
    <row r="16" spans="2:7" ht="15.75">
      <c r="B16" s="12"/>
      <c r="C16" s="15"/>
      <c r="D16" s="15"/>
      <c r="E16" s="15"/>
      <c r="F16" s="15"/>
      <c r="G16" s="15"/>
    </row>
    <row r="17" spans="2:13" ht="15.75" customHeight="1">
      <c r="B17" s="137" t="s">
        <v>109</v>
      </c>
      <c r="C17" s="135" t="s">
        <v>70</v>
      </c>
      <c r="D17" s="135"/>
      <c r="E17" s="135" t="s">
        <v>80</v>
      </c>
      <c r="F17" s="135"/>
      <c r="G17" s="135" t="s">
        <v>82</v>
      </c>
      <c r="H17" s="135"/>
      <c r="I17" s="135" t="s">
        <v>125</v>
      </c>
      <c r="J17" s="135"/>
      <c r="K17" s="135" t="s">
        <v>126</v>
      </c>
      <c r="L17" s="135"/>
      <c r="M17" s="88" t="s">
        <v>235</v>
      </c>
    </row>
    <row r="18" spans="2:13" ht="12.75" customHeight="1">
      <c r="B18" s="138"/>
      <c r="C18" s="11" t="s">
        <v>100</v>
      </c>
      <c r="D18" s="11" t="s">
        <v>101</v>
      </c>
      <c r="E18" s="11" t="s">
        <v>100</v>
      </c>
      <c r="F18" s="11" t="s">
        <v>101</v>
      </c>
      <c r="G18" s="11" t="s">
        <v>100</v>
      </c>
      <c r="H18" s="11" t="s">
        <v>101</v>
      </c>
      <c r="I18" s="11" t="s">
        <v>100</v>
      </c>
      <c r="J18" s="11" t="s">
        <v>101</v>
      </c>
      <c r="K18" s="11" t="s">
        <v>100</v>
      </c>
      <c r="L18" s="11" t="s">
        <v>101</v>
      </c>
      <c r="M18" s="84"/>
    </row>
    <row r="19" spans="2:13" ht="16.5">
      <c r="B19" s="44" t="s">
        <v>67</v>
      </c>
      <c r="C19" s="40">
        <v>11</v>
      </c>
      <c r="D19" s="46">
        <f>C19/C$21</f>
        <v>0.6470588235294118</v>
      </c>
      <c r="E19" s="40">
        <v>8</v>
      </c>
      <c r="F19" s="46">
        <f>E19/E$21</f>
        <v>0.4444444444444444</v>
      </c>
      <c r="G19" s="40">
        <v>11</v>
      </c>
      <c r="H19" s="46">
        <f>IF(G19="","",G19/G$21)</f>
        <v>0.7333333333333333</v>
      </c>
      <c r="I19" s="40">
        <v>5</v>
      </c>
      <c r="J19" s="46">
        <f>IF(I19="","",I19/I$21)</f>
        <v>0.5</v>
      </c>
      <c r="K19" s="40">
        <v>1</v>
      </c>
      <c r="L19" s="16">
        <f>IF(K19="","",K19/K$21)</f>
        <v>0.25</v>
      </c>
      <c r="M19" s="84">
        <f>SUM(E19,G19,I19,K19)</f>
        <v>25</v>
      </c>
    </row>
    <row r="20" spans="2:13" ht="16.5">
      <c r="B20" s="44" t="s">
        <v>68</v>
      </c>
      <c r="C20" s="40">
        <v>6</v>
      </c>
      <c r="D20" s="46">
        <f>C20/C$21</f>
        <v>0.35294117647058826</v>
      </c>
      <c r="E20" s="40">
        <v>10</v>
      </c>
      <c r="F20" s="46">
        <f>E20/E$21</f>
        <v>0.5555555555555556</v>
      </c>
      <c r="G20" s="40">
        <v>4</v>
      </c>
      <c r="H20" s="46">
        <f>IF(G20="","",G20/G$21)</f>
        <v>0.26666666666666666</v>
      </c>
      <c r="I20" s="40">
        <v>5</v>
      </c>
      <c r="J20" s="46">
        <f>IF(I20="","",I20/I$21)</f>
        <v>0.5</v>
      </c>
      <c r="K20" s="40">
        <v>3</v>
      </c>
      <c r="L20" s="16">
        <f>IF(K20="","",K20/K$21)</f>
        <v>0.75</v>
      </c>
      <c r="M20" s="84">
        <f>SUM(E20,G20,I20,K20)</f>
        <v>22</v>
      </c>
    </row>
    <row r="21" spans="2:13" ht="16.5">
      <c r="B21" s="52" t="s">
        <v>72</v>
      </c>
      <c r="C21" s="51">
        <f>SUM(C19:C20)</f>
        <v>17</v>
      </c>
      <c r="D21" s="51"/>
      <c r="E21" s="51">
        <f>SUM(E19:E20)</f>
        <v>18</v>
      </c>
      <c r="F21" s="51"/>
      <c r="G21" s="51">
        <f>SUM(G19:G20)</f>
        <v>15</v>
      </c>
      <c r="H21" s="51"/>
      <c r="I21" s="51">
        <f>SUM(I19:I20)</f>
        <v>10</v>
      </c>
      <c r="J21" s="51"/>
      <c r="K21" s="51">
        <f>SUM(K19:K20)</f>
        <v>4</v>
      </c>
      <c r="L21" s="11"/>
      <c r="M21" s="84">
        <f>SUM(E21,G21,I21,K21)</f>
        <v>47</v>
      </c>
    </row>
    <row r="22" spans="2:6" ht="15.75">
      <c r="B22" s="17"/>
      <c r="C22" s="139" t="s">
        <v>105</v>
      </c>
      <c r="D22" s="139"/>
      <c r="E22" s="14"/>
      <c r="F22" s="14"/>
    </row>
    <row r="24" spans="2:8" ht="28.5" customHeight="1">
      <c r="B24" s="45" t="s">
        <v>90</v>
      </c>
      <c r="C24" s="6" t="s">
        <v>89</v>
      </c>
      <c r="D24" s="6" t="s">
        <v>87</v>
      </c>
      <c r="E24" s="6" t="s">
        <v>88</v>
      </c>
      <c r="F24" s="6" t="s">
        <v>123</v>
      </c>
      <c r="G24" s="6" t="s">
        <v>124</v>
      </c>
      <c r="H24" s="87" t="s">
        <v>183</v>
      </c>
    </row>
    <row r="25" spans="2:8" ht="12.75" customHeight="1">
      <c r="B25" s="18" t="s">
        <v>49</v>
      </c>
      <c r="C25" s="19">
        <v>2</v>
      </c>
      <c r="D25" s="19">
        <v>5</v>
      </c>
      <c r="E25" s="19">
        <v>1</v>
      </c>
      <c r="F25" s="19">
        <v>1</v>
      </c>
      <c r="G25" s="19">
        <v>1</v>
      </c>
      <c r="H25" s="84">
        <f>SUM(D25:G25)</f>
        <v>8</v>
      </c>
    </row>
    <row r="26" spans="2:8" ht="12.75">
      <c r="B26" s="18" t="s">
        <v>50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84">
        <f aca="true" t="shared" si="0" ref="H26:H43">SUM(D26:G26)</f>
        <v>1</v>
      </c>
    </row>
    <row r="27" spans="2:8" ht="12.75">
      <c r="B27" s="18" t="s">
        <v>51</v>
      </c>
      <c r="C27" s="10">
        <v>2</v>
      </c>
      <c r="D27" s="10">
        <v>0</v>
      </c>
      <c r="E27" s="10">
        <v>1</v>
      </c>
      <c r="F27" s="10">
        <v>0</v>
      </c>
      <c r="G27" s="10">
        <v>0</v>
      </c>
      <c r="H27" s="84">
        <f t="shared" si="0"/>
        <v>1</v>
      </c>
    </row>
    <row r="28" spans="2:8" ht="12.75">
      <c r="B28" s="18" t="s">
        <v>52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84">
        <f t="shared" si="0"/>
        <v>0</v>
      </c>
    </row>
    <row r="29" spans="2:8" ht="12.75">
      <c r="B29" s="18" t="s">
        <v>53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84">
        <f t="shared" si="0"/>
        <v>0</v>
      </c>
    </row>
    <row r="30" spans="2:8" ht="12.75">
      <c r="B30" s="18" t="s">
        <v>54</v>
      </c>
      <c r="C30" s="10">
        <v>0</v>
      </c>
      <c r="D30" s="10">
        <v>0</v>
      </c>
      <c r="E30" s="10">
        <v>0</v>
      </c>
      <c r="F30" s="10">
        <v>1</v>
      </c>
      <c r="G30" s="10">
        <v>0</v>
      </c>
      <c r="H30" s="84">
        <f t="shared" si="0"/>
        <v>1</v>
      </c>
    </row>
    <row r="31" spans="2:8" ht="12.75">
      <c r="B31" s="18" t="s">
        <v>55</v>
      </c>
      <c r="C31" s="10">
        <v>2</v>
      </c>
      <c r="D31" s="10">
        <v>2</v>
      </c>
      <c r="E31" s="10">
        <v>1</v>
      </c>
      <c r="F31" s="10">
        <v>1</v>
      </c>
      <c r="G31" s="10">
        <v>0</v>
      </c>
      <c r="H31" s="84">
        <f t="shared" si="0"/>
        <v>4</v>
      </c>
    </row>
    <row r="32" spans="2:8" ht="12.75">
      <c r="B32" s="18" t="s">
        <v>56</v>
      </c>
      <c r="C32" s="10">
        <v>2</v>
      </c>
      <c r="D32" s="10">
        <v>3</v>
      </c>
      <c r="E32" s="10">
        <v>1</v>
      </c>
      <c r="F32" s="10">
        <v>4</v>
      </c>
      <c r="G32" s="10">
        <v>1</v>
      </c>
      <c r="H32" s="84">
        <f t="shared" si="0"/>
        <v>9</v>
      </c>
    </row>
    <row r="33" spans="2:8" ht="12.75">
      <c r="B33" s="18" t="s">
        <v>57</v>
      </c>
      <c r="C33" s="10">
        <v>0</v>
      </c>
      <c r="D33" s="10">
        <v>1</v>
      </c>
      <c r="E33" s="10">
        <v>0</v>
      </c>
      <c r="F33" s="10">
        <v>0</v>
      </c>
      <c r="G33" s="10">
        <v>0</v>
      </c>
      <c r="H33" s="84">
        <f t="shared" si="0"/>
        <v>1</v>
      </c>
    </row>
    <row r="34" spans="2:8" ht="12.75">
      <c r="B34" s="18" t="s">
        <v>58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84">
        <f t="shared" si="0"/>
        <v>1</v>
      </c>
    </row>
    <row r="35" spans="2:8" ht="12.75">
      <c r="B35" s="18" t="s">
        <v>59</v>
      </c>
      <c r="C35" s="10">
        <v>0</v>
      </c>
      <c r="D35" s="10">
        <v>2</v>
      </c>
      <c r="E35" s="10">
        <v>3</v>
      </c>
      <c r="F35" s="10">
        <v>0</v>
      </c>
      <c r="G35" s="10">
        <v>0</v>
      </c>
      <c r="H35" s="84">
        <f t="shared" si="0"/>
        <v>5</v>
      </c>
    </row>
    <row r="36" spans="2:8" ht="12.75">
      <c r="B36" s="18" t="s">
        <v>60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84">
        <f t="shared" si="0"/>
        <v>0</v>
      </c>
    </row>
    <row r="37" spans="2:8" ht="12.75">
      <c r="B37" s="18" t="s">
        <v>61</v>
      </c>
      <c r="C37" s="10">
        <v>6</v>
      </c>
      <c r="D37" s="10">
        <v>4</v>
      </c>
      <c r="E37" s="10">
        <v>3</v>
      </c>
      <c r="F37" s="10">
        <v>2</v>
      </c>
      <c r="G37" s="10">
        <v>2</v>
      </c>
      <c r="H37" s="84">
        <f t="shared" si="0"/>
        <v>11</v>
      </c>
    </row>
    <row r="38" spans="2:8" ht="12.75">
      <c r="B38" s="18" t="s">
        <v>62</v>
      </c>
      <c r="C38" s="10">
        <v>1</v>
      </c>
      <c r="D38" s="10">
        <v>0</v>
      </c>
      <c r="E38" s="10">
        <v>2</v>
      </c>
      <c r="F38" s="10">
        <v>0</v>
      </c>
      <c r="G38" s="10">
        <v>0</v>
      </c>
      <c r="H38" s="84">
        <f t="shared" si="0"/>
        <v>2</v>
      </c>
    </row>
    <row r="39" spans="2:8" ht="12.75">
      <c r="B39" s="18" t="s">
        <v>63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84">
        <f t="shared" si="0"/>
        <v>0</v>
      </c>
    </row>
    <row r="40" spans="2:8" ht="12.75">
      <c r="B40" s="18" t="s">
        <v>64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84">
        <f t="shared" si="0"/>
        <v>1</v>
      </c>
    </row>
    <row r="41" spans="2:8" ht="12.75">
      <c r="B41" s="18" t="s">
        <v>65</v>
      </c>
      <c r="C41" s="10">
        <v>0</v>
      </c>
      <c r="D41" s="10">
        <v>0</v>
      </c>
      <c r="E41" s="10">
        <v>1</v>
      </c>
      <c r="F41" s="10">
        <v>0</v>
      </c>
      <c r="G41" s="10">
        <v>0</v>
      </c>
      <c r="H41" s="84">
        <f t="shared" si="0"/>
        <v>1</v>
      </c>
    </row>
    <row r="42" spans="2:8" ht="12.75">
      <c r="B42" s="18" t="s">
        <v>66</v>
      </c>
      <c r="C42" s="10">
        <v>1</v>
      </c>
      <c r="D42" s="10">
        <v>0</v>
      </c>
      <c r="E42" s="10">
        <v>1</v>
      </c>
      <c r="F42" s="10">
        <v>0</v>
      </c>
      <c r="G42" s="10">
        <v>0</v>
      </c>
      <c r="H42" s="84">
        <f t="shared" si="0"/>
        <v>1</v>
      </c>
    </row>
    <row r="43" spans="2:8" ht="12.75">
      <c r="B43" s="11" t="s">
        <v>9</v>
      </c>
      <c r="C43" s="11">
        <f>SUM(C25:C42)</f>
        <v>17</v>
      </c>
      <c r="D43" s="11">
        <f>SUM(D25:D42)</f>
        <v>19</v>
      </c>
      <c r="E43" s="11">
        <f>SUM(E25:E42)</f>
        <v>14</v>
      </c>
      <c r="F43" s="11">
        <f>SUM(F25:F42)</f>
        <v>10</v>
      </c>
      <c r="G43" s="11">
        <f>SUM(G25:G42)</f>
        <v>4</v>
      </c>
      <c r="H43" s="84">
        <f t="shared" si="0"/>
        <v>47</v>
      </c>
    </row>
    <row r="44" spans="3:4" ht="15.75">
      <c r="C44" s="139" t="s">
        <v>106</v>
      </c>
      <c r="D44" s="139"/>
    </row>
  </sheetData>
  <sheetProtection/>
  <mergeCells count="11">
    <mergeCell ref="C44:D44"/>
    <mergeCell ref="C8:D8"/>
    <mergeCell ref="C15:D15"/>
    <mergeCell ref="C22:D22"/>
    <mergeCell ref="C17:D17"/>
    <mergeCell ref="G17:H17"/>
    <mergeCell ref="I17:J17"/>
    <mergeCell ref="K17:L17"/>
    <mergeCell ref="B2:E2"/>
    <mergeCell ref="E17:F17"/>
    <mergeCell ref="B17:B18"/>
  </mergeCells>
  <hyperlinks>
    <hyperlink ref="C8:D8" location="Gráficos!A1" display="Gráfico 1"/>
    <hyperlink ref="C15:D15" location="Gráficos!A75" display="Gráfico 2"/>
    <hyperlink ref="C22:D22" location="Gráficos!A112" display="Gráfico 3"/>
    <hyperlink ref="C44:D44" location="Gráficos!A149" display="Gráfico 4"/>
    <hyperlink ref="A1" location="portada!A1" display="Portada"/>
  </hyperlinks>
  <printOptions/>
  <pageMargins left="0.32" right="0.22" top="0.2" bottom="0.0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41.8515625" style="3" customWidth="1"/>
    <col min="3" max="3" width="9.8515625" style="3" customWidth="1"/>
    <col min="4" max="4" width="10.421875" style="3" customWidth="1"/>
    <col min="5" max="5" width="11.00390625" style="3" customWidth="1"/>
    <col min="6" max="6" width="12.28125" style="3" customWidth="1"/>
    <col min="7" max="7" width="12.140625" style="3" customWidth="1"/>
    <col min="8" max="9" width="11.421875" style="3" customWidth="1"/>
    <col min="10" max="10" width="11.140625" style="3" customWidth="1"/>
    <col min="11" max="11" width="8.8515625" style="3" customWidth="1"/>
    <col min="12" max="12" width="10.00390625" style="3" customWidth="1"/>
    <col min="13" max="16384" width="11.421875" style="3" customWidth="1"/>
  </cols>
  <sheetData>
    <row r="1" spans="1:7" ht="19.5" customHeight="1">
      <c r="A1" s="37" t="s">
        <v>117</v>
      </c>
      <c r="B1" s="12"/>
      <c r="C1" s="15"/>
      <c r="D1" s="15"/>
      <c r="E1" s="15"/>
      <c r="F1" s="15"/>
      <c r="G1" s="15"/>
    </row>
    <row r="2" spans="2:5" ht="18">
      <c r="B2" s="136" t="str">
        <f>UPPER("Expedientes DISCIPLINARIOS resueltos")</f>
        <v>EXPEDIENTES DISCIPLINARIOS RESUELTOS</v>
      </c>
      <c r="C2" s="136"/>
      <c r="D2" s="136"/>
      <c r="E2" s="5"/>
    </row>
    <row r="4" spans="2:22" ht="12.75">
      <c r="B4" s="20"/>
      <c r="C4" s="143" t="s">
        <v>79</v>
      </c>
      <c r="D4" s="143"/>
      <c r="E4" s="143"/>
      <c r="F4" s="140" t="s">
        <v>80</v>
      </c>
      <c r="G4" s="141"/>
      <c r="H4" s="141"/>
      <c r="I4" s="142"/>
      <c r="J4" s="140" t="s">
        <v>82</v>
      </c>
      <c r="K4" s="141"/>
      <c r="L4" s="141"/>
      <c r="M4" s="142"/>
      <c r="N4" s="140" t="s">
        <v>125</v>
      </c>
      <c r="O4" s="141"/>
      <c r="P4" s="141"/>
      <c r="Q4" s="142"/>
      <c r="R4" s="140" t="s">
        <v>126</v>
      </c>
      <c r="S4" s="141"/>
      <c r="T4" s="141"/>
      <c r="U4" s="142"/>
      <c r="V4" s="92"/>
    </row>
    <row r="5" spans="2:22" ht="25.5">
      <c r="B5" s="54" t="s">
        <v>85</v>
      </c>
      <c r="C5" s="55" t="s">
        <v>83</v>
      </c>
      <c r="D5" s="55" t="s">
        <v>84</v>
      </c>
      <c r="E5" s="55" t="s">
        <v>72</v>
      </c>
      <c r="F5" s="55" t="s">
        <v>83</v>
      </c>
      <c r="G5" s="55" t="s">
        <v>84</v>
      </c>
      <c r="H5" s="55" t="s">
        <v>72</v>
      </c>
      <c r="I5" s="55" t="s">
        <v>81</v>
      </c>
      <c r="J5" s="55" t="s">
        <v>83</v>
      </c>
      <c r="K5" s="55" t="s">
        <v>84</v>
      </c>
      <c r="L5" s="55" t="s">
        <v>72</v>
      </c>
      <c r="M5" s="55" t="s">
        <v>81</v>
      </c>
      <c r="N5" s="55" t="s">
        <v>83</v>
      </c>
      <c r="O5" s="55" t="s">
        <v>84</v>
      </c>
      <c r="P5" s="55" t="s">
        <v>72</v>
      </c>
      <c r="Q5" s="55" t="s">
        <v>81</v>
      </c>
      <c r="R5" s="55" t="s">
        <v>83</v>
      </c>
      <c r="S5" s="55" t="s">
        <v>84</v>
      </c>
      <c r="T5" s="55" t="s">
        <v>72</v>
      </c>
      <c r="U5" s="55" t="s">
        <v>81</v>
      </c>
      <c r="V5" s="55" t="s">
        <v>234</v>
      </c>
    </row>
    <row r="6" spans="2:22" ht="12.75">
      <c r="B6" s="22" t="s">
        <v>76</v>
      </c>
      <c r="C6" s="10">
        <v>0</v>
      </c>
      <c r="D6" s="10">
        <v>0</v>
      </c>
      <c r="E6" s="23">
        <f>C6+D6</f>
        <v>0</v>
      </c>
      <c r="F6" s="10">
        <v>6</v>
      </c>
      <c r="G6" s="10">
        <v>0</v>
      </c>
      <c r="H6" s="10">
        <f>F6+G6</f>
        <v>6</v>
      </c>
      <c r="I6" s="24">
        <f>IF(E6=0,"",(H6-E6)/E6)</f>
      </c>
      <c r="J6" s="10">
        <v>4</v>
      </c>
      <c r="K6" s="10">
        <v>0</v>
      </c>
      <c r="L6" s="10">
        <f>J6+K6</f>
        <v>4</v>
      </c>
      <c r="M6" s="24">
        <f>IF(H6=0,"",IF(H6="","",IF(L6="","",(L6-H6)/H6)))</f>
        <v>-0.3333333333333333</v>
      </c>
      <c r="N6" s="10">
        <v>1</v>
      </c>
      <c r="O6" s="10">
        <v>0</v>
      </c>
      <c r="P6" s="23">
        <f>SUM(N6:O6)</f>
        <v>1</v>
      </c>
      <c r="Q6" s="24">
        <f>IF(L6=0,"",IF(L6="","",IF(P6="","",(P6-L6)/L6)))</f>
        <v>-0.75</v>
      </c>
      <c r="R6" s="10">
        <v>3</v>
      </c>
      <c r="S6" s="10">
        <v>0</v>
      </c>
      <c r="T6" s="23">
        <f>SUM(R6:S6)</f>
        <v>3</v>
      </c>
      <c r="U6" s="24">
        <f>IF(P6=0,"",IF(P6="","",IF(T6="","",(T6-P6)/P6)))</f>
        <v>2</v>
      </c>
      <c r="V6" s="84">
        <f>SUM(H6,L6,P6,T6)</f>
        <v>14</v>
      </c>
    </row>
    <row r="7" spans="2:22" ht="12.75">
      <c r="B7" s="22" t="s">
        <v>69</v>
      </c>
      <c r="C7" s="10">
        <v>0</v>
      </c>
      <c r="D7" s="10">
        <v>0</v>
      </c>
      <c r="E7" s="23">
        <f>C7+D7</f>
        <v>0</v>
      </c>
      <c r="F7" s="10">
        <v>6</v>
      </c>
      <c r="G7" s="10">
        <v>6</v>
      </c>
      <c r="H7" s="10">
        <f>F7+G7</f>
        <v>12</v>
      </c>
      <c r="I7" s="24">
        <f>IF(E7=0,"",(H7-E7)/E7)</f>
      </c>
      <c r="J7" s="10">
        <v>10</v>
      </c>
      <c r="K7" s="10">
        <v>17</v>
      </c>
      <c r="L7" s="10">
        <f>J7+K7</f>
        <v>27</v>
      </c>
      <c r="M7" s="24">
        <f>IF(H7=0,"",IF(H7="","",IF(L7="","",(L7-H7)/H7)))</f>
        <v>1.25</v>
      </c>
      <c r="N7" s="10">
        <v>3</v>
      </c>
      <c r="O7" s="10">
        <v>10</v>
      </c>
      <c r="P7" s="23">
        <f>SUM(N7:O7)</f>
        <v>13</v>
      </c>
      <c r="Q7" s="24">
        <f>IF(L7=0,"",IF(L7="","",IF(P7="","",(P7-L7)/L7)))</f>
        <v>-0.5185185185185185</v>
      </c>
      <c r="R7" s="10">
        <v>4</v>
      </c>
      <c r="S7" s="10">
        <v>2</v>
      </c>
      <c r="T7" s="23">
        <f>SUM(R7:S7)</f>
        <v>6</v>
      </c>
      <c r="U7" s="24">
        <f>IF(P7=0,"",IF(P7="","",IF(T7="","",(T7-P7)/P7)))</f>
        <v>-0.5384615384615384</v>
      </c>
      <c r="V7" s="84">
        <f>SUM(H7,L7,P7,T7)</f>
        <v>58</v>
      </c>
    </row>
    <row r="8" spans="2:22" ht="12.75">
      <c r="B8" s="22" t="s">
        <v>71</v>
      </c>
      <c r="C8" s="10">
        <v>1</v>
      </c>
      <c r="D8" s="10">
        <v>1</v>
      </c>
      <c r="E8" s="23">
        <f>C8+D8</f>
        <v>2</v>
      </c>
      <c r="F8" s="10">
        <v>0</v>
      </c>
      <c r="G8" s="10">
        <v>0</v>
      </c>
      <c r="H8" s="10">
        <f>F8+G8</f>
        <v>0</v>
      </c>
      <c r="I8" s="24">
        <f>IF(E8=0,"",(H8-E8)/E8)</f>
        <v>-1</v>
      </c>
      <c r="J8" s="10">
        <v>0</v>
      </c>
      <c r="K8" s="10">
        <v>2</v>
      </c>
      <c r="L8" s="10">
        <f>J8+K8</f>
        <v>2</v>
      </c>
      <c r="M8" s="24">
        <f>IF(H8=0,"",IF(H8="","",IF(L8="","",(L8-H8)/H8)))</f>
      </c>
      <c r="N8" s="10">
        <v>3</v>
      </c>
      <c r="O8" s="10">
        <v>2</v>
      </c>
      <c r="P8" s="23">
        <f>SUM(N8:O8)</f>
        <v>5</v>
      </c>
      <c r="Q8" s="24">
        <f>IF(L8=0,"",IF(L8="","",IF(P8="","",(P8-L8)/L8)))</f>
        <v>1.5</v>
      </c>
      <c r="R8" s="10">
        <v>1</v>
      </c>
      <c r="S8" s="10">
        <v>1</v>
      </c>
      <c r="T8" s="23">
        <f>SUM(R8:S8)</f>
        <v>2</v>
      </c>
      <c r="U8" s="24">
        <f>IF(P8=0,"",IF(P8="","",IF(T8="","",(T8-P8)/P8)))</f>
        <v>-0.6</v>
      </c>
      <c r="V8" s="84">
        <f>SUM(H8,L8,P8,T8)</f>
        <v>9</v>
      </c>
    </row>
    <row r="9" spans="2:22" ht="12.75">
      <c r="B9" s="25" t="s">
        <v>86</v>
      </c>
      <c r="C9" s="11">
        <f>SUM(C6:C8)</f>
        <v>1</v>
      </c>
      <c r="D9" s="11">
        <f>SUM(D6:D8)</f>
        <v>1</v>
      </c>
      <c r="E9" s="11">
        <f>SUM(E6:E8)</f>
        <v>2</v>
      </c>
      <c r="F9" s="11">
        <f>SUM(F6:F8)</f>
        <v>12</v>
      </c>
      <c r="G9" s="11">
        <f>SUM(G6:G8)</f>
        <v>6</v>
      </c>
      <c r="H9" s="11">
        <f>F9+G9</f>
        <v>18</v>
      </c>
      <c r="I9" s="24">
        <f>IF(E9=0,"",(H9-E9)/E9)</f>
        <v>8</v>
      </c>
      <c r="J9" s="11">
        <f>SUM(J6:J8)</f>
        <v>14</v>
      </c>
      <c r="K9" s="11">
        <f>SUM(K6:K8)</f>
        <v>19</v>
      </c>
      <c r="L9" s="11">
        <f>J9+K9</f>
        <v>33</v>
      </c>
      <c r="M9" s="24">
        <f>IF(H9=0,"",IF(H9="","",IF(L9="","",IF(L9=0,"",(L9-H9)/H9))))</f>
        <v>0.8333333333333334</v>
      </c>
      <c r="N9" s="11">
        <f>SUM(N6:N8)</f>
        <v>7</v>
      </c>
      <c r="O9" s="11">
        <f>SUM(O6:O8)</f>
        <v>12</v>
      </c>
      <c r="P9" s="26">
        <f>N9+O9</f>
        <v>19</v>
      </c>
      <c r="Q9" s="24">
        <f>IF(L9=0,"",IF(L9="","",IF(P9="","",IF(P9=0,"",(P9-L9)/L9))))</f>
        <v>-0.42424242424242425</v>
      </c>
      <c r="R9" s="11">
        <f>SUM(R6:R8)</f>
        <v>8</v>
      </c>
      <c r="S9" s="11">
        <f>SUM(S6:S8)</f>
        <v>3</v>
      </c>
      <c r="T9" s="26">
        <f>R9+S9</f>
        <v>11</v>
      </c>
      <c r="U9" s="24">
        <f>IF(P9=0,"",IF(P9="","",IF(T9="","",IF(T9=0,"",(T9-P9)/P9))))</f>
        <v>-0.42105263157894735</v>
      </c>
      <c r="V9" s="84">
        <f>SUM(H9,L9,P9,T9)</f>
        <v>81</v>
      </c>
    </row>
    <row r="11" spans="2:5" ht="12.75">
      <c r="B11" s="21" t="s">
        <v>102</v>
      </c>
      <c r="C11" s="21"/>
      <c r="D11" s="21"/>
      <c r="E11" s="21"/>
    </row>
    <row r="12" spans="2:13" ht="12.75">
      <c r="B12" s="55" t="s">
        <v>76</v>
      </c>
      <c r="C12" s="91" t="s">
        <v>198</v>
      </c>
      <c r="D12" s="91" t="s">
        <v>199</v>
      </c>
      <c r="E12" s="91" t="s">
        <v>200</v>
      </c>
      <c r="F12" s="91" t="s">
        <v>201</v>
      </c>
      <c r="G12" s="90" t="s">
        <v>202</v>
      </c>
      <c r="H12" s="144"/>
      <c r="I12" s="144"/>
      <c r="J12" s="126"/>
      <c r="K12" s="144"/>
      <c r="L12" s="144"/>
      <c r="M12" s="126"/>
    </row>
    <row r="13" spans="2:13" ht="25.5">
      <c r="B13" s="118" t="s">
        <v>203</v>
      </c>
      <c r="C13" s="119">
        <v>1</v>
      </c>
      <c r="D13" s="10"/>
      <c r="E13" s="10"/>
      <c r="F13" s="10"/>
      <c r="G13" s="120">
        <f>SUM(C13:F13)</f>
        <v>1</v>
      </c>
      <c r="H13" s="128"/>
      <c r="I13" s="128"/>
      <c r="J13" s="128"/>
      <c r="K13" s="128"/>
      <c r="L13" s="128"/>
      <c r="M13" s="128"/>
    </row>
    <row r="14" spans="2:13" ht="25.5">
      <c r="B14" s="118" t="s">
        <v>204</v>
      </c>
      <c r="C14" s="119">
        <v>1</v>
      </c>
      <c r="D14" s="10"/>
      <c r="E14" s="10"/>
      <c r="F14" s="10"/>
      <c r="G14" s="120">
        <f>SUM(C14:F14)</f>
        <v>1</v>
      </c>
      <c r="H14" s="129"/>
      <c r="I14" s="129"/>
      <c r="J14" s="126"/>
      <c r="K14" s="129"/>
      <c r="L14" s="129"/>
      <c r="M14" s="126"/>
    </row>
    <row r="15" spans="2:13" ht="25.5">
      <c r="B15" s="118" t="s">
        <v>205</v>
      </c>
      <c r="C15" s="119">
        <v>1</v>
      </c>
      <c r="D15" s="10"/>
      <c r="E15" s="10"/>
      <c r="F15" s="10"/>
      <c r="G15" s="120">
        <f>SUM(C15:F15)</f>
        <v>1</v>
      </c>
      <c r="H15" s="129"/>
      <c r="I15" s="129"/>
      <c r="J15" s="126"/>
      <c r="K15" s="129"/>
      <c r="L15" s="129"/>
      <c r="M15" s="126"/>
    </row>
    <row r="16" spans="2:13" ht="25.5">
      <c r="B16" s="118" t="s">
        <v>206</v>
      </c>
      <c r="C16" s="119">
        <v>2</v>
      </c>
      <c r="D16" s="10"/>
      <c r="E16" s="10"/>
      <c r="F16" s="10"/>
      <c r="G16" s="120">
        <f>SUM(C16:F16)</f>
        <v>2</v>
      </c>
      <c r="H16" s="129"/>
      <c r="I16" s="129"/>
      <c r="J16" s="126"/>
      <c r="K16" s="129"/>
      <c r="L16" s="129"/>
      <c r="M16" s="126"/>
    </row>
    <row r="17" spans="2:13" ht="25.5">
      <c r="B17" s="118" t="s">
        <v>207</v>
      </c>
      <c r="C17" s="119">
        <v>1</v>
      </c>
      <c r="D17" s="10"/>
      <c r="E17" s="10"/>
      <c r="F17" s="10"/>
      <c r="G17" s="120">
        <f>SUM(C17:F17)</f>
        <v>1</v>
      </c>
      <c r="H17" s="129"/>
      <c r="I17" s="129"/>
      <c r="J17" s="126"/>
      <c r="K17" s="129"/>
      <c r="L17" s="129"/>
      <c r="M17" s="126"/>
    </row>
    <row r="18" spans="2:13" ht="38.25">
      <c r="B18" s="118" t="s">
        <v>208</v>
      </c>
      <c r="C18" s="120"/>
      <c r="D18" s="119">
        <v>1</v>
      </c>
      <c r="E18" s="10"/>
      <c r="F18" s="10"/>
      <c r="G18" s="120">
        <f aca="true" t="shared" si="0" ref="G18:G25">SUM(D18:F18)</f>
        <v>1</v>
      </c>
      <c r="H18" s="129"/>
      <c r="I18" s="129"/>
      <c r="J18" s="126"/>
      <c r="K18" s="129"/>
      <c r="L18" s="129"/>
      <c r="M18" s="126"/>
    </row>
    <row r="19" spans="2:13" ht="38.25">
      <c r="B19" s="118" t="s">
        <v>209</v>
      </c>
      <c r="C19" s="120"/>
      <c r="D19" s="119">
        <v>1</v>
      </c>
      <c r="E19" s="10"/>
      <c r="F19" s="10"/>
      <c r="G19" s="120">
        <f t="shared" si="0"/>
        <v>1</v>
      </c>
      <c r="H19" s="129"/>
      <c r="I19" s="129"/>
      <c r="J19" s="126"/>
      <c r="K19" s="129"/>
      <c r="L19" s="129"/>
      <c r="M19" s="126"/>
    </row>
    <row r="20" spans="2:13" ht="51">
      <c r="B20" s="118" t="s">
        <v>210</v>
      </c>
      <c r="C20" s="120"/>
      <c r="D20" s="119">
        <v>1</v>
      </c>
      <c r="E20" s="10"/>
      <c r="F20" s="10"/>
      <c r="G20" s="120">
        <f t="shared" si="0"/>
        <v>1</v>
      </c>
      <c r="H20" s="129"/>
      <c r="I20" s="129"/>
      <c r="J20" s="126"/>
      <c r="K20" s="129"/>
      <c r="L20" s="129"/>
      <c r="M20" s="126"/>
    </row>
    <row r="21" spans="2:13" ht="25.5">
      <c r="B21" s="118" t="s">
        <v>211</v>
      </c>
      <c r="C21" s="120"/>
      <c r="D21" s="119">
        <v>1</v>
      </c>
      <c r="E21" s="10"/>
      <c r="F21" s="10"/>
      <c r="G21" s="120">
        <f t="shared" si="0"/>
        <v>1</v>
      </c>
      <c r="H21" s="129"/>
      <c r="I21" s="129"/>
      <c r="J21" s="126"/>
      <c r="K21" s="129"/>
      <c r="L21" s="129"/>
      <c r="M21" s="126"/>
    </row>
    <row r="22" spans="2:13" ht="38.25">
      <c r="B22" s="118" t="s">
        <v>212</v>
      </c>
      <c r="C22" s="10"/>
      <c r="D22" s="10"/>
      <c r="E22" s="10">
        <v>1</v>
      </c>
      <c r="F22" s="10"/>
      <c r="G22" s="120">
        <f t="shared" si="0"/>
        <v>1</v>
      </c>
      <c r="H22" s="129"/>
      <c r="I22" s="129"/>
      <c r="J22" s="126"/>
      <c r="K22" s="129"/>
      <c r="L22" s="129"/>
      <c r="M22" s="126"/>
    </row>
    <row r="23" spans="2:13" ht="25.5">
      <c r="B23" s="118" t="s">
        <v>213</v>
      </c>
      <c r="C23" s="10"/>
      <c r="D23" s="10"/>
      <c r="E23" s="10"/>
      <c r="F23" s="118">
        <v>1</v>
      </c>
      <c r="G23" s="120">
        <f t="shared" si="0"/>
        <v>1</v>
      </c>
      <c r="H23" s="129"/>
      <c r="I23" s="129"/>
      <c r="J23" s="126"/>
      <c r="K23" s="129"/>
      <c r="L23" s="129"/>
      <c r="M23" s="126"/>
    </row>
    <row r="24" spans="2:13" ht="51">
      <c r="B24" s="118" t="s">
        <v>214</v>
      </c>
      <c r="C24" s="10"/>
      <c r="D24" s="10"/>
      <c r="E24" s="10"/>
      <c r="F24" s="118">
        <v>1</v>
      </c>
      <c r="G24" s="120">
        <f t="shared" si="0"/>
        <v>1</v>
      </c>
      <c r="H24" s="129"/>
      <c r="I24" s="129"/>
      <c r="J24" s="126"/>
      <c r="K24" s="129"/>
      <c r="L24" s="129"/>
      <c r="M24" s="126"/>
    </row>
    <row r="25" spans="2:13" ht="25.5">
      <c r="B25" s="118" t="s">
        <v>215</v>
      </c>
      <c r="C25" s="10"/>
      <c r="D25" s="10"/>
      <c r="E25" s="10"/>
      <c r="F25" s="118">
        <v>1</v>
      </c>
      <c r="G25" s="120">
        <f t="shared" si="0"/>
        <v>1</v>
      </c>
      <c r="H25" s="129"/>
      <c r="I25" s="129"/>
      <c r="J25" s="126"/>
      <c r="K25" s="129"/>
      <c r="L25" s="129"/>
      <c r="M25" s="126"/>
    </row>
    <row r="26" spans="2:13" ht="12.75">
      <c r="B26"/>
      <c r="C26"/>
      <c r="D26"/>
      <c r="E26"/>
      <c r="F26"/>
      <c r="G26"/>
      <c r="H26" s="129"/>
      <c r="I26" s="129"/>
      <c r="J26" s="126"/>
      <c r="K26" s="129"/>
      <c r="L26" s="129"/>
      <c r="M26" s="126"/>
    </row>
    <row r="27" spans="2:13" ht="12.75">
      <c r="B27"/>
      <c r="C27"/>
      <c r="D27"/>
      <c r="E27"/>
      <c r="F27"/>
      <c r="G27"/>
      <c r="H27" s="129"/>
      <c r="I27" s="129"/>
      <c r="J27" s="126"/>
      <c r="K27" s="129"/>
      <c r="L27" s="129"/>
      <c r="M27" s="126"/>
    </row>
    <row r="28" spans="2:13" ht="12.75">
      <c r="B28" s="121"/>
      <c r="C28"/>
      <c r="D28"/>
      <c r="E28"/>
      <c r="F28"/>
      <c r="G28"/>
      <c r="H28" s="129"/>
      <c r="I28" s="129"/>
      <c r="J28" s="126"/>
      <c r="K28" s="129"/>
      <c r="L28" s="129"/>
      <c r="M28" s="126"/>
    </row>
    <row r="29" spans="2:13" ht="12.75">
      <c r="B29" s="55" t="s">
        <v>69</v>
      </c>
      <c r="C29" s="91" t="s">
        <v>198</v>
      </c>
      <c r="D29" s="91" t="s">
        <v>199</v>
      </c>
      <c r="E29" s="91" t="s">
        <v>200</v>
      </c>
      <c r="F29" s="91" t="s">
        <v>201</v>
      </c>
      <c r="G29" s="90" t="s">
        <v>202</v>
      </c>
      <c r="H29" s="129"/>
      <c r="I29" s="129"/>
      <c r="J29" s="126"/>
      <c r="K29" s="129"/>
      <c r="L29" s="129"/>
      <c r="M29" s="126"/>
    </row>
    <row r="30" spans="2:13" ht="25.5">
      <c r="B30" s="122" t="s">
        <v>216</v>
      </c>
      <c r="C30" s="120">
        <v>1</v>
      </c>
      <c r="D30" s="120"/>
      <c r="E30" s="10"/>
      <c r="F30" s="10"/>
      <c r="G30" s="120">
        <f>SUM(C30:F30)</f>
        <v>1</v>
      </c>
      <c r="H30" s="129"/>
      <c r="I30" s="129"/>
      <c r="J30" s="126"/>
      <c r="K30" s="129"/>
      <c r="L30" s="129"/>
      <c r="M30" s="126"/>
    </row>
    <row r="31" spans="2:13" ht="25.5">
      <c r="B31" s="122" t="s">
        <v>217</v>
      </c>
      <c r="C31" s="120">
        <v>1</v>
      </c>
      <c r="D31" s="120"/>
      <c r="E31" s="10"/>
      <c r="F31" s="10"/>
      <c r="G31" s="120">
        <f aca="true" t="shared" si="1" ref="G31:G45">SUM(C31:F31)</f>
        <v>1</v>
      </c>
      <c r="H31" s="129"/>
      <c r="I31" s="129"/>
      <c r="J31" s="126"/>
      <c r="K31" s="129"/>
      <c r="L31" s="129"/>
      <c r="M31" s="126"/>
    </row>
    <row r="32" spans="2:13" ht="25.5">
      <c r="B32" s="122" t="s">
        <v>218</v>
      </c>
      <c r="C32" s="120">
        <v>1</v>
      </c>
      <c r="D32" s="120"/>
      <c r="E32" s="10"/>
      <c r="F32" s="10"/>
      <c r="G32" s="120">
        <f t="shared" si="1"/>
        <v>1</v>
      </c>
      <c r="H32" s="127"/>
      <c r="I32" s="127"/>
      <c r="J32" s="126"/>
      <c r="K32" s="127"/>
      <c r="L32" s="127"/>
      <c r="M32" s="126"/>
    </row>
    <row r="33" spans="2:13" ht="25.5">
      <c r="B33" s="122" t="s">
        <v>219</v>
      </c>
      <c r="C33" s="120">
        <v>2</v>
      </c>
      <c r="D33" s="120"/>
      <c r="E33" s="10"/>
      <c r="F33" s="10"/>
      <c r="G33" s="120">
        <f t="shared" si="1"/>
        <v>2</v>
      </c>
      <c r="H33" s="126"/>
      <c r="I33" s="126"/>
      <c r="J33" s="126"/>
      <c r="K33" s="126"/>
      <c r="L33" s="126"/>
      <c r="M33" s="126"/>
    </row>
    <row r="34" spans="2:13" ht="30" customHeight="1">
      <c r="B34" s="122" t="s">
        <v>220</v>
      </c>
      <c r="C34" s="120">
        <v>1</v>
      </c>
      <c r="D34" s="120"/>
      <c r="E34" s="10"/>
      <c r="F34" s="10"/>
      <c r="G34" s="120">
        <f t="shared" si="1"/>
        <v>1</v>
      </c>
      <c r="H34" s="126"/>
      <c r="I34" s="126"/>
      <c r="J34" s="126"/>
      <c r="K34" s="126"/>
      <c r="L34" s="126"/>
      <c r="M34" s="126"/>
    </row>
    <row r="35" spans="2:13" ht="25.5">
      <c r="B35" s="122" t="s">
        <v>221</v>
      </c>
      <c r="C35" s="120"/>
      <c r="D35" s="120">
        <v>1</v>
      </c>
      <c r="E35" s="10"/>
      <c r="F35" s="10">
        <v>2</v>
      </c>
      <c r="G35" s="120">
        <f t="shared" si="1"/>
        <v>3</v>
      </c>
      <c r="H35" s="126"/>
      <c r="I35" s="126"/>
      <c r="J35" s="126"/>
      <c r="K35" s="126"/>
      <c r="L35" s="126"/>
      <c r="M35" s="126"/>
    </row>
    <row r="36" spans="2:13" ht="25.5">
      <c r="B36" s="122" t="s">
        <v>222</v>
      </c>
      <c r="C36" s="120"/>
      <c r="D36" s="120">
        <v>1</v>
      </c>
      <c r="E36" s="10"/>
      <c r="F36" s="10">
        <v>1</v>
      </c>
      <c r="G36" s="120">
        <f t="shared" si="1"/>
        <v>2</v>
      </c>
      <c r="H36" s="126"/>
      <c r="I36" s="126"/>
      <c r="J36" s="126"/>
      <c r="K36" s="126"/>
      <c r="L36" s="126"/>
      <c r="M36" s="126"/>
    </row>
    <row r="37" spans="2:13" ht="25.5">
      <c r="B37" s="122" t="s">
        <v>223</v>
      </c>
      <c r="C37" s="120"/>
      <c r="D37" s="120">
        <v>2</v>
      </c>
      <c r="E37" s="10"/>
      <c r="F37" s="10"/>
      <c r="G37" s="120">
        <f t="shared" si="1"/>
        <v>2</v>
      </c>
      <c r="H37" s="126"/>
      <c r="I37" s="126"/>
      <c r="J37" s="126"/>
      <c r="K37" s="126"/>
      <c r="L37" s="126"/>
      <c r="M37" s="126"/>
    </row>
    <row r="38" spans="2:13" ht="38.25">
      <c r="B38" s="122" t="s">
        <v>224</v>
      </c>
      <c r="C38" s="120"/>
      <c r="D38" s="120">
        <v>1</v>
      </c>
      <c r="E38" s="10"/>
      <c r="F38" s="10"/>
      <c r="G38" s="120">
        <f t="shared" si="1"/>
        <v>1</v>
      </c>
      <c r="H38" s="126"/>
      <c r="I38" s="126"/>
      <c r="J38" s="126"/>
      <c r="K38" s="126"/>
      <c r="L38" s="126"/>
      <c r="M38" s="126"/>
    </row>
    <row r="39" spans="2:13" ht="25.5">
      <c r="B39" s="122" t="s">
        <v>225</v>
      </c>
      <c r="C39" s="120"/>
      <c r="D39" s="120">
        <v>2</v>
      </c>
      <c r="E39" s="10"/>
      <c r="F39" s="10"/>
      <c r="G39" s="120">
        <f t="shared" si="1"/>
        <v>2</v>
      </c>
      <c r="H39" s="126"/>
      <c r="I39" s="126"/>
      <c r="J39" s="126"/>
      <c r="K39" s="126"/>
      <c r="L39" s="126"/>
      <c r="M39" s="126"/>
    </row>
    <row r="40" spans="2:13" ht="25.5">
      <c r="B40" s="122" t="s">
        <v>226</v>
      </c>
      <c r="C40" s="120"/>
      <c r="D40" s="120">
        <v>1</v>
      </c>
      <c r="E40" s="10"/>
      <c r="F40" s="118">
        <v>1</v>
      </c>
      <c r="G40" s="120">
        <f t="shared" si="1"/>
        <v>2</v>
      </c>
      <c r="H40" s="126"/>
      <c r="I40" s="126"/>
      <c r="J40" s="126"/>
      <c r="K40" s="126"/>
      <c r="L40" s="126"/>
      <c r="M40" s="126"/>
    </row>
    <row r="41" spans="2:13" ht="25.5">
      <c r="B41" s="122" t="s">
        <v>227</v>
      </c>
      <c r="C41" s="120"/>
      <c r="D41" s="120">
        <v>1</v>
      </c>
      <c r="E41" s="10"/>
      <c r="F41" s="118"/>
      <c r="G41" s="120">
        <f t="shared" si="1"/>
        <v>1</v>
      </c>
      <c r="H41" s="126"/>
      <c r="I41" s="126"/>
      <c r="J41" s="126"/>
      <c r="K41" s="126"/>
      <c r="L41" s="126"/>
      <c r="M41" s="126"/>
    </row>
    <row r="42" spans="2:13" ht="76.5">
      <c r="B42" s="122" t="s">
        <v>228</v>
      </c>
      <c r="C42" s="120"/>
      <c r="D42" s="120">
        <v>1</v>
      </c>
      <c r="E42" s="10"/>
      <c r="F42" s="118"/>
      <c r="G42" s="120">
        <f t="shared" si="1"/>
        <v>1</v>
      </c>
      <c r="H42" s="126"/>
      <c r="I42" s="126"/>
      <c r="J42" s="126"/>
      <c r="K42" s="126"/>
      <c r="L42" s="126"/>
      <c r="M42" s="126"/>
    </row>
    <row r="43" spans="2:13" ht="25.5">
      <c r="B43" s="122" t="s">
        <v>229</v>
      </c>
      <c r="C43" s="120"/>
      <c r="D43" s="120"/>
      <c r="E43" s="120">
        <v>1</v>
      </c>
      <c r="F43" s="120"/>
      <c r="G43" s="120">
        <f t="shared" si="1"/>
        <v>1</v>
      </c>
      <c r="H43" s="126"/>
      <c r="I43" s="126"/>
      <c r="J43" s="126"/>
      <c r="K43" s="126"/>
      <c r="L43" s="126"/>
      <c r="M43" s="126"/>
    </row>
    <row r="44" spans="2:13" ht="25.5">
      <c r="B44" s="122" t="s">
        <v>230</v>
      </c>
      <c r="C44" s="120"/>
      <c r="D44" s="120"/>
      <c r="E44" s="120">
        <v>1</v>
      </c>
      <c r="F44" s="120">
        <v>1</v>
      </c>
      <c r="G44" s="120">
        <f t="shared" si="1"/>
        <v>2</v>
      </c>
      <c r="H44" s="126"/>
      <c r="I44" s="126"/>
      <c r="J44" s="126"/>
      <c r="K44" s="126"/>
      <c r="L44" s="126"/>
      <c r="M44" s="126"/>
    </row>
    <row r="45" spans="2:13" ht="25.5">
      <c r="B45" s="123" t="s">
        <v>231</v>
      </c>
      <c r="C45" s="120"/>
      <c r="D45" s="120"/>
      <c r="E45" s="120"/>
      <c r="F45" s="120">
        <v>1</v>
      </c>
      <c r="G45" s="120">
        <f t="shared" si="1"/>
        <v>1</v>
      </c>
      <c r="H45" s="126"/>
      <c r="I45" s="126"/>
      <c r="J45" s="126"/>
      <c r="K45" s="126"/>
      <c r="L45" s="126"/>
      <c r="M45" s="126"/>
    </row>
    <row r="46" spans="2:13" ht="12.75">
      <c r="B46"/>
      <c r="C46"/>
      <c r="D46"/>
      <c r="E46"/>
      <c r="F46"/>
      <c r="G46"/>
      <c r="H46" s="126"/>
      <c r="I46" s="126"/>
      <c r="J46" s="126"/>
      <c r="K46" s="126"/>
      <c r="L46" s="126"/>
      <c r="M46" s="126"/>
    </row>
    <row r="47" spans="2:13" ht="12.75">
      <c r="B47"/>
      <c r="C47"/>
      <c r="D47"/>
      <c r="E47"/>
      <c r="F47"/>
      <c r="G47"/>
      <c r="H47" s="126"/>
      <c r="I47" s="126"/>
      <c r="J47" s="126"/>
      <c r="K47" s="126"/>
      <c r="L47" s="126"/>
      <c r="M47" s="126"/>
    </row>
    <row r="48" spans="2:13" ht="12.75">
      <c r="B48" s="124"/>
      <c r="C48"/>
      <c r="D48"/>
      <c r="E48"/>
      <c r="F48"/>
      <c r="G48"/>
      <c r="H48" s="126"/>
      <c r="I48" s="126"/>
      <c r="J48" s="126"/>
      <c r="K48" s="126"/>
      <c r="L48" s="126"/>
      <c r="M48" s="126"/>
    </row>
    <row r="49" spans="2:13" ht="12.75">
      <c r="B49" s="55" t="s">
        <v>71</v>
      </c>
      <c r="C49" s="91" t="s">
        <v>198</v>
      </c>
      <c r="D49" s="91" t="s">
        <v>199</v>
      </c>
      <c r="E49" s="91" t="s">
        <v>200</v>
      </c>
      <c r="F49" s="91" t="s">
        <v>201</v>
      </c>
      <c r="G49" s="90" t="s">
        <v>202</v>
      </c>
      <c r="H49" s="126"/>
      <c r="I49" s="126"/>
      <c r="J49" s="126"/>
      <c r="K49" s="126"/>
      <c r="L49" s="126"/>
      <c r="M49" s="126"/>
    </row>
    <row r="50" spans="2:13" ht="25.5">
      <c r="B50" s="122" t="s">
        <v>232</v>
      </c>
      <c r="C50" s="120"/>
      <c r="D50" s="10"/>
      <c r="E50" s="10">
        <v>1</v>
      </c>
      <c r="F50" s="10">
        <v>1</v>
      </c>
      <c r="G50" s="120">
        <f>SUM(C50:F50)</f>
        <v>2</v>
      </c>
      <c r="H50" s="126"/>
      <c r="I50" s="126"/>
      <c r="J50" s="126"/>
      <c r="K50" s="126"/>
      <c r="L50" s="126"/>
      <c r="M50" s="126"/>
    </row>
    <row r="51" spans="2:13" ht="25.5">
      <c r="B51" s="125" t="s">
        <v>233</v>
      </c>
      <c r="C51" s="120"/>
      <c r="D51" s="10"/>
      <c r="E51" s="10">
        <v>1</v>
      </c>
      <c r="F51" s="10"/>
      <c r="G51" s="120">
        <f>SUM(C51:F51)</f>
        <v>1</v>
      </c>
      <c r="H51" s="126"/>
      <c r="I51" s="126"/>
      <c r="J51" s="126"/>
      <c r="K51" s="126"/>
      <c r="L51" s="126"/>
      <c r="M51" s="126"/>
    </row>
    <row r="52" spans="8:13" ht="12.75">
      <c r="H52" s="126"/>
      <c r="I52" s="126"/>
      <c r="J52" s="126"/>
      <c r="K52" s="126"/>
      <c r="L52" s="126"/>
      <c r="M52" s="126"/>
    </row>
    <row r="53" spans="8:13" ht="12.75">
      <c r="H53" s="126"/>
      <c r="I53" s="126"/>
      <c r="J53" s="126"/>
      <c r="K53" s="126"/>
      <c r="L53" s="126"/>
      <c r="M53" s="126"/>
    </row>
    <row r="54" spans="8:13" ht="12.75">
      <c r="H54" s="126"/>
      <c r="I54" s="126"/>
      <c r="J54" s="126"/>
      <c r="K54" s="126"/>
      <c r="L54" s="126"/>
      <c r="M54" s="126"/>
    </row>
    <row r="55" spans="8:13" ht="12.75">
      <c r="H55" s="126"/>
      <c r="I55" s="126"/>
      <c r="J55" s="126"/>
      <c r="K55" s="126"/>
      <c r="L55" s="126"/>
      <c r="M55" s="126"/>
    </row>
    <row r="56" spans="8:13" ht="12.75">
      <c r="H56" s="126"/>
      <c r="I56" s="126"/>
      <c r="J56" s="126"/>
      <c r="K56" s="126"/>
      <c r="L56" s="126"/>
      <c r="M56" s="126"/>
    </row>
    <row r="57" spans="8:13" ht="12.75">
      <c r="H57" s="126"/>
      <c r="I57" s="126"/>
      <c r="J57" s="126"/>
      <c r="K57" s="126"/>
      <c r="L57" s="126"/>
      <c r="M57" s="126"/>
    </row>
    <row r="58" spans="8:13" ht="12.75">
      <c r="H58" s="126"/>
      <c r="I58" s="126"/>
      <c r="J58" s="126"/>
      <c r="K58" s="126"/>
      <c r="L58" s="126"/>
      <c r="M58" s="126"/>
    </row>
    <row r="59" spans="8:13" ht="12.75">
      <c r="H59" s="126"/>
      <c r="I59" s="126"/>
      <c r="J59" s="126"/>
      <c r="K59" s="126"/>
      <c r="L59" s="126"/>
      <c r="M59" s="126"/>
    </row>
    <row r="60" spans="8:13" ht="12.75">
      <c r="H60" s="126"/>
      <c r="I60" s="126"/>
      <c r="J60" s="126"/>
      <c r="K60" s="126"/>
      <c r="L60" s="126"/>
      <c r="M60" s="126"/>
    </row>
    <row r="61" spans="8:13" ht="12.75">
      <c r="H61" s="126"/>
      <c r="I61" s="126"/>
      <c r="J61" s="126"/>
      <c r="K61" s="126"/>
      <c r="L61" s="126"/>
      <c r="M61" s="126"/>
    </row>
    <row r="62" spans="8:13" ht="12.75">
      <c r="H62" s="126"/>
      <c r="I62" s="126"/>
      <c r="J62" s="126"/>
      <c r="K62" s="126"/>
      <c r="L62" s="126"/>
      <c r="M62" s="126"/>
    </row>
    <row r="63" spans="8:13" ht="12.75">
      <c r="H63" s="126"/>
      <c r="I63" s="126"/>
      <c r="J63" s="126"/>
      <c r="K63" s="126"/>
      <c r="L63" s="126"/>
      <c r="M63" s="126"/>
    </row>
    <row r="64" spans="8:13" ht="12.75">
      <c r="H64" s="126"/>
      <c r="I64" s="126"/>
      <c r="J64" s="126"/>
      <c r="K64" s="126"/>
      <c r="L64" s="126"/>
      <c r="M64" s="126"/>
    </row>
    <row r="65" spans="8:13" ht="12.75">
      <c r="H65" s="126"/>
      <c r="I65" s="126"/>
      <c r="J65" s="126"/>
      <c r="K65" s="126"/>
      <c r="L65" s="126"/>
      <c r="M65" s="126"/>
    </row>
    <row r="66" spans="8:13" ht="12.75">
      <c r="H66" s="126"/>
      <c r="I66" s="126"/>
      <c r="J66" s="126"/>
      <c r="K66" s="126"/>
      <c r="L66" s="126"/>
      <c r="M66" s="126"/>
    </row>
    <row r="67" spans="8:13" ht="12.75">
      <c r="H67" s="126"/>
      <c r="I67" s="126"/>
      <c r="J67" s="126"/>
      <c r="K67" s="126"/>
      <c r="L67" s="126"/>
      <c r="M67" s="126"/>
    </row>
    <row r="68" spans="8:13" ht="12.75">
      <c r="H68" s="126"/>
      <c r="I68" s="126"/>
      <c r="J68" s="126"/>
      <c r="K68" s="126"/>
      <c r="L68" s="126"/>
      <c r="M68" s="126"/>
    </row>
    <row r="69" spans="8:13" ht="12.75">
      <c r="H69" s="126"/>
      <c r="I69" s="126"/>
      <c r="J69" s="126"/>
      <c r="K69" s="126"/>
      <c r="L69" s="126"/>
      <c r="M69" s="126"/>
    </row>
    <row r="70" spans="8:13" ht="12.75">
      <c r="H70" s="126"/>
      <c r="I70" s="126"/>
      <c r="J70" s="126"/>
      <c r="K70" s="126"/>
      <c r="L70" s="126"/>
      <c r="M70" s="126"/>
    </row>
    <row r="71" spans="8:13" ht="12.75">
      <c r="H71" s="126"/>
      <c r="I71" s="126"/>
      <c r="J71" s="126"/>
      <c r="K71" s="126"/>
      <c r="L71" s="126"/>
      <c r="M71" s="126"/>
    </row>
    <row r="72" spans="8:13" ht="12.75">
      <c r="H72" s="126"/>
      <c r="I72" s="126"/>
      <c r="J72" s="126"/>
      <c r="K72" s="126"/>
      <c r="L72" s="126"/>
      <c r="M72" s="126"/>
    </row>
    <row r="73" spans="8:13" ht="12.75">
      <c r="H73" s="126"/>
      <c r="I73" s="126"/>
      <c r="J73" s="126"/>
      <c r="K73" s="126"/>
      <c r="L73" s="126"/>
      <c r="M73" s="126"/>
    </row>
    <row r="74" spans="8:13" ht="12.75">
      <c r="H74" s="126"/>
      <c r="I74" s="126"/>
      <c r="J74" s="126"/>
      <c r="K74" s="126"/>
      <c r="L74" s="126"/>
      <c r="M74" s="126"/>
    </row>
    <row r="75" spans="8:13" ht="12.75">
      <c r="H75" s="126"/>
      <c r="I75" s="126"/>
      <c r="J75" s="126"/>
      <c r="K75" s="126"/>
      <c r="L75" s="126"/>
      <c r="M75" s="126"/>
    </row>
    <row r="76" spans="8:13" ht="12.75">
      <c r="H76" s="126"/>
      <c r="I76" s="126"/>
      <c r="J76" s="126"/>
      <c r="K76" s="126"/>
      <c r="L76" s="126"/>
      <c r="M76" s="126"/>
    </row>
  </sheetData>
  <sheetProtection/>
  <mergeCells count="8">
    <mergeCell ref="H12:I12"/>
    <mergeCell ref="K12:L12"/>
    <mergeCell ref="N4:Q4"/>
    <mergeCell ref="R4:U4"/>
    <mergeCell ref="B2:D2"/>
    <mergeCell ref="J4:M4"/>
    <mergeCell ref="C4:E4"/>
    <mergeCell ref="F4:I4"/>
  </mergeCells>
  <hyperlinks>
    <hyperlink ref="A1" location="portada!A1" display="Portada"/>
  </hyperlinks>
  <printOptions/>
  <pageMargins left="0.51" right="0.75" top="0.63" bottom="0.5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37.421875" style="3" customWidth="1"/>
    <col min="3" max="4" width="10.8515625" style="3" customWidth="1"/>
    <col min="5" max="16384" width="11.421875" style="3" customWidth="1"/>
  </cols>
  <sheetData>
    <row r="1" ht="19.5" customHeight="1">
      <c r="A1" s="37" t="s">
        <v>117</v>
      </c>
    </row>
    <row r="2" spans="2:4" ht="18">
      <c r="B2" s="136" t="s">
        <v>91</v>
      </c>
      <c r="C2" s="136"/>
      <c r="D2" s="60"/>
    </row>
    <row r="4" spans="2:7" ht="31.5" customHeight="1">
      <c r="B4" s="98" t="s">
        <v>95</v>
      </c>
      <c r="C4" s="98" t="s">
        <v>127</v>
      </c>
      <c r="D4" s="98" t="s">
        <v>128</v>
      </c>
      <c r="E4" s="98" t="s">
        <v>129</v>
      </c>
      <c r="F4" s="98" t="s">
        <v>130</v>
      </c>
      <c r="G4" s="98" t="s">
        <v>72</v>
      </c>
    </row>
    <row r="5" spans="2:7" ht="12.75">
      <c r="B5" s="66" t="s">
        <v>26</v>
      </c>
      <c r="C5" s="67">
        <v>2</v>
      </c>
      <c r="D5" s="71">
        <v>2</v>
      </c>
      <c r="E5" s="67"/>
      <c r="F5" s="67"/>
      <c r="G5" s="99">
        <f>SUM(C5:F5)</f>
        <v>4</v>
      </c>
    </row>
    <row r="6" spans="2:7" ht="12.75">
      <c r="B6" s="66" t="s">
        <v>27</v>
      </c>
      <c r="C6" s="67">
        <v>1</v>
      </c>
      <c r="D6" s="71">
        <v>1</v>
      </c>
      <c r="E6" s="67"/>
      <c r="F6" s="67"/>
      <c r="G6" s="99">
        <f aca="true" t="shared" si="0" ref="G6:G49">SUM(C6:F6)</f>
        <v>2</v>
      </c>
    </row>
    <row r="7" spans="2:7" ht="12.75">
      <c r="B7" s="66" t="s">
        <v>28</v>
      </c>
      <c r="C7" s="67">
        <v>3</v>
      </c>
      <c r="D7" s="10"/>
      <c r="E7" s="67">
        <v>1</v>
      </c>
      <c r="F7" s="67"/>
      <c r="G7" s="99">
        <f t="shared" si="0"/>
        <v>4</v>
      </c>
    </row>
    <row r="8" spans="2:7" ht="12.75">
      <c r="B8" s="68" t="s">
        <v>131</v>
      </c>
      <c r="C8" s="67"/>
      <c r="D8" s="71">
        <v>3</v>
      </c>
      <c r="E8" s="67">
        <v>1</v>
      </c>
      <c r="F8" s="67">
        <v>1</v>
      </c>
      <c r="G8" s="99">
        <f t="shared" si="0"/>
        <v>5</v>
      </c>
    </row>
    <row r="9" spans="2:7" ht="12.75">
      <c r="B9" s="66" t="s">
        <v>19</v>
      </c>
      <c r="C9" s="67">
        <v>240</v>
      </c>
      <c r="D9" s="71">
        <v>224</v>
      </c>
      <c r="E9" s="67">
        <v>160</v>
      </c>
      <c r="F9" s="67">
        <v>95</v>
      </c>
      <c r="G9" s="99">
        <f t="shared" si="0"/>
        <v>719</v>
      </c>
    </row>
    <row r="10" spans="2:7" ht="12.75">
      <c r="B10" s="66" t="s">
        <v>29</v>
      </c>
      <c r="C10" s="67">
        <v>1</v>
      </c>
      <c r="D10" s="71">
        <v>4</v>
      </c>
      <c r="E10" s="67">
        <v>1</v>
      </c>
      <c r="F10" s="67">
        <v>1</v>
      </c>
      <c r="G10" s="99">
        <f t="shared" si="0"/>
        <v>7</v>
      </c>
    </row>
    <row r="11" spans="2:7" ht="12.75">
      <c r="B11" s="66" t="s">
        <v>30</v>
      </c>
      <c r="C11" s="67">
        <v>1</v>
      </c>
      <c r="D11" s="10"/>
      <c r="E11" s="67"/>
      <c r="F11" s="67"/>
      <c r="G11" s="99">
        <f t="shared" si="0"/>
        <v>1</v>
      </c>
    </row>
    <row r="12" spans="2:7" ht="12.75">
      <c r="B12" s="66" t="s">
        <v>31</v>
      </c>
      <c r="C12" s="67">
        <v>1</v>
      </c>
      <c r="D12" s="10"/>
      <c r="E12" s="67"/>
      <c r="F12" s="67"/>
      <c r="G12" s="99">
        <f t="shared" si="0"/>
        <v>1</v>
      </c>
    </row>
    <row r="13" spans="2:7" ht="12.75">
      <c r="B13" s="68" t="s">
        <v>132</v>
      </c>
      <c r="C13" s="67"/>
      <c r="D13" s="71">
        <v>5</v>
      </c>
      <c r="E13" s="67">
        <v>1</v>
      </c>
      <c r="F13" s="67">
        <v>4</v>
      </c>
      <c r="G13" s="99">
        <f t="shared" si="0"/>
        <v>10</v>
      </c>
    </row>
    <row r="14" spans="2:7" ht="12.75">
      <c r="B14" s="68" t="s">
        <v>133</v>
      </c>
      <c r="C14" s="67"/>
      <c r="D14" s="71">
        <v>1</v>
      </c>
      <c r="E14" s="71">
        <v>1</v>
      </c>
      <c r="F14" s="67">
        <v>3</v>
      </c>
      <c r="G14" s="99">
        <f t="shared" si="0"/>
        <v>5</v>
      </c>
    </row>
    <row r="15" spans="2:7" ht="12.75">
      <c r="B15" s="66" t="s">
        <v>20</v>
      </c>
      <c r="C15" s="67">
        <v>9</v>
      </c>
      <c r="D15" s="71">
        <v>5</v>
      </c>
      <c r="E15" s="67"/>
      <c r="F15" s="67">
        <v>2</v>
      </c>
      <c r="G15" s="99">
        <f t="shared" si="0"/>
        <v>16</v>
      </c>
    </row>
    <row r="16" spans="2:7" ht="12.75">
      <c r="B16" s="66" t="s">
        <v>21</v>
      </c>
      <c r="C16" s="67">
        <v>28</v>
      </c>
      <c r="D16" s="71">
        <v>29</v>
      </c>
      <c r="E16" s="67">
        <v>23</v>
      </c>
      <c r="F16" s="67">
        <v>10</v>
      </c>
      <c r="G16" s="99">
        <f t="shared" si="0"/>
        <v>90</v>
      </c>
    </row>
    <row r="17" spans="2:7" ht="12.75">
      <c r="B17" s="66" t="s">
        <v>184</v>
      </c>
      <c r="C17" s="67"/>
      <c r="D17" s="71"/>
      <c r="E17" s="67"/>
      <c r="F17" s="67">
        <v>1</v>
      </c>
      <c r="G17" s="99">
        <f t="shared" si="0"/>
        <v>1</v>
      </c>
    </row>
    <row r="18" spans="2:7" ht="12.75">
      <c r="B18" s="68" t="s">
        <v>134</v>
      </c>
      <c r="C18" s="67"/>
      <c r="D18" s="71">
        <v>1</v>
      </c>
      <c r="E18" s="67"/>
      <c r="F18" s="67"/>
      <c r="G18" s="99">
        <f t="shared" si="0"/>
        <v>1</v>
      </c>
    </row>
    <row r="19" spans="2:7" ht="12.75">
      <c r="B19" s="66" t="s">
        <v>32</v>
      </c>
      <c r="C19" s="67">
        <v>7</v>
      </c>
      <c r="D19" s="71">
        <v>10</v>
      </c>
      <c r="E19" s="67">
        <v>3</v>
      </c>
      <c r="F19" s="67">
        <v>2</v>
      </c>
      <c r="G19" s="99">
        <f t="shared" si="0"/>
        <v>22</v>
      </c>
    </row>
    <row r="20" spans="2:7" ht="12.75">
      <c r="B20" s="66" t="s">
        <v>185</v>
      </c>
      <c r="C20" s="67"/>
      <c r="D20" s="71"/>
      <c r="E20" s="67"/>
      <c r="F20" s="67">
        <v>2</v>
      </c>
      <c r="G20" s="99">
        <f t="shared" si="0"/>
        <v>2</v>
      </c>
    </row>
    <row r="21" spans="2:7" ht="12.75">
      <c r="B21" s="66" t="s">
        <v>186</v>
      </c>
      <c r="C21" s="67">
        <v>14</v>
      </c>
      <c r="D21" s="71">
        <v>7</v>
      </c>
      <c r="E21" s="67">
        <v>5</v>
      </c>
      <c r="F21" s="67">
        <v>1</v>
      </c>
      <c r="G21" s="99">
        <f t="shared" si="0"/>
        <v>27</v>
      </c>
    </row>
    <row r="22" spans="2:7" ht="12.75">
      <c r="B22" s="66" t="s">
        <v>33</v>
      </c>
      <c r="C22" s="67">
        <v>2</v>
      </c>
      <c r="D22" s="71">
        <v>4</v>
      </c>
      <c r="E22" s="67">
        <v>1</v>
      </c>
      <c r="F22" s="67">
        <v>2</v>
      </c>
      <c r="G22" s="99">
        <f t="shared" si="0"/>
        <v>9</v>
      </c>
    </row>
    <row r="23" spans="2:7" ht="12.75">
      <c r="B23" s="66" t="s">
        <v>34</v>
      </c>
      <c r="C23" s="67">
        <v>13</v>
      </c>
      <c r="D23" s="71">
        <v>13</v>
      </c>
      <c r="E23" s="67">
        <v>13</v>
      </c>
      <c r="F23" s="67">
        <v>2</v>
      </c>
      <c r="G23" s="99">
        <f t="shared" si="0"/>
        <v>41</v>
      </c>
    </row>
    <row r="24" spans="2:7" ht="12.75">
      <c r="B24" s="66" t="s">
        <v>35</v>
      </c>
      <c r="C24" s="67">
        <v>1</v>
      </c>
      <c r="D24" s="71">
        <v>2</v>
      </c>
      <c r="E24" s="67"/>
      <c r="F24" s="67">
        <v>1</v>
      </c>
      <c r="G24" s="99">
        <f t="shared" si="0"/>
        <v>4</v>
      </c>
    </row>
    <row r="25" spans="2:7" ht="12.75">
      <c r="B25" s="66" t="s">
        <v>36</v>
      </c>
      <c r="C25" s="67">
        <v>1</v>
      </c>
      <c r="D25" s="71">
        <v>5</v>
      </c>
      <c r="E25" s="67">
        <v>5</v>
      </c>
      <c r="F25" s="67">
        <v>2</v>
      </c>
      <c r="G25" s="99">
        <f t="shared" si="0"/>
        <v>13</v>
      </c>
    </row>
    <row r="26" spans="2:7" ht="25.5">
      <c r="B26" s="66" t="s">
        <v>146</v>
      </c>
      <c r="C26" s="67"/>
      <c r="D26" s="71"/>
      <c r="E26" s="67">
        <v>3</v>
      </c>
      <c r="F26" s="67"/>
      <c r="G26" s="99">
        <f t="shared" si="0"/>
        <v>3</v>
      </c>
    </row>
    <row r="27" spans="2:7" ht="25.5">
      <c r="B27" s="68" t="s">
        <v>135</v>
      </c>
      <c r="C27" s="67"/>
      <c r="D27" s="71">
        <v>1</v>
      </c>
      <c r="E27" s="67"/>
      <c r="F27" s="67"/>
      <c r="G27" s="99">
        <f t="shared" si="0"/>
        <v>1</v>
      </c>
    </row>
    <row r="28" spans="2:7" ht="12.75">
      <c r="B28" s="68" t="s">
        <v>136</v>
      </c>
      <c r="C28" s="67"/>
      <c r="D28" s="71">
        <v>1</v>
      </c>
      <c r="E28" s="67"/>
      <c r="F28" s="67"/>
      <c r="G28" s="99">
        <f t="shared" si="0"/>
        <v>1</v>
      </c>
    </row>
    <row r="29" spans="2:7" ht="12.75">
      <c r="B29" s="66" t="s">
        <v>37</v>
      </c>
      <c r="C29" s="67">
        <v>1</v>
      </c>
      <c r="D29" s="71">
        <v>1</v>
      </c>
      <c r="E29" s="67"/>
      <c r="F29" s="67"/>
      <c r="G29" s="99">
        <f t="shared" si="0"/>
        <v>2</v>
      </c>
    </row>
    <row r="30" spans="2:7" ht="12.75">
      <c r="B30" s="68" t="s">
        <v>8</v>
      </c>
      <c r="C30" s="67"/>
      <c r="D30" s="71">
        <v>1</v>
      </c>
      <c r="E30" s="67"/>
      <c r="F30" s="67">
        <v>1</v>
      </c>
      <c r="G30" s="99">
        <f t="shared" si="0"/>
        <v>2</v>
      </c>
    </row>
    <row r="31" spans="2:7" ht="12.75">
      <c r="B31" s="66" t="s">
        <v>38</v>
      </c>
      <c r="C31" s="67">
        <v>1</v>
      </c>
      <c r="D31" s="10"/>
      <c r="E31" s="67">
        <v>1</v>
      </c>
      <c r="F31" s="67"/>
      <c r="G31" s="99">
        <f t="shared" si="0"/>
        <v>2</v>
      </c>
    </row>
    <row r="32" spans="2:7" ht="12.75">
      <c r="B32" s="66" t="s">
        <v>187</v>
      </c>
      <c r="C32" s="67"/>
      <c r="D32" s="10"/>
      <c r="E32" s="67"/>
      <c r="F32" s="67">
        <v>3</v>
      </c>
      <c r="G32" s="99">
        <f t="shared" si="0"/>
        <v>3</v>
      </c>
    </row>
    <row r="33" spans="2:7" ht="12.75">
      <c r="B33" s="68" t="s">
        <v>137</v>
      </c>
      <c r="C33" s="67"/>
      <c r="D33" s="71">
        <v>1</v>
      </c>
      <c r="E33" s="67">
        <v>1</v>
      </c>
      <c r="F33" s="67"/>
      <c r="G33" s="99">
        <f t="shared" si="0"/>
        <v>2</v>
      </c>
    </row>
    <row r="34" spans="2:7" ht="12.75">
      <c r="B34" s="68" t="s">
        <v>147</v>
      </c>
      <c r="C34" s="67"/>
      <c r="D34" s="71"/>
      <c r="E34" s="67">
        <v>1</v>
      </c>
      <c r="F34" s="67"/>
      <c r="G34" s="99">
        <f t="shared" si="0"/>
        <v>1</v>
      </c>
    </row>
    <row r="35" spans="2:7" ht="12.75">
      <c r="B35" s="66" t="s">
        <v>39</v>
      </c>
      <c r="C35" s="67">
        <v>3</v>
      </c>
      <c r="D35" s="10"/>
      <c r="E35" s="67"/>
      <c r="F35" s="67"/>
      <c r="G35" s="99">
        <f t="shared" si="0"/>
        <v>3</v>
      </c>
    </row>
    <row r="36" spans="2:7" ht="12.75">
      <c r="B36" s="66" t="s">
        <v>40</v>
      </c>
      <c r="C36" s="67">
        <v>20</v>
      </c>
      <c r="D36" s="71">
        <v>27</v>
      </c>
      <c r="E36" s="67">
        <v>15</v>
      </c>
      <c r="F36" s="67">
        <v>4</v>
      </c>
      <c r="G36" s="99">
        <f t="shared" si="0"/>
        <v>66</v>
      </c>
    </row>
    <row r="37" spans="2:7" ht="12.75">
      <c r="B37" s="66" t="s">
        <v>41</v>
      </c>
      <c r="C37" s="67">
        <v>1</v>
      </c>
      <c r="D37" s="10"/>
      <c r="E37" s="67"/>
      <c r="F37" s="67"/>
      <c r="G37" s="99">
        <f t="shared" si="0"/>
        <v>1</v>
      </c>
    </row>
    <row r="38" spans="2:7" ht="12.75">
      <c r="B38" s="66" t="s">
        <v>42</v>
      </c>
      <c r="C38" s="67">
        <v>1</v>
      </c>
      <c r="D38" s="10"/>
      <c r="E38" s="67"/>
      <c r="F38" s="67">
        <v>1</v>
      </c>
      <c r="G38" s="99">
        <f t="shared" si="0"/>
        <v>2</v>
      </c>
    </row>
    <row r="39" spans="2:7" ht="12.75">
      <c r="B39" s="66" t="s">
        <v>139</v>
      </c>
      <c r="C39" s="67">
        <v>3</v>
      </c>
      <c r="D39" s="71">
        <v>4</v>
      </c>
      <c r="E39" s="67">
        <v>2</v>
      </c>
      <c r="F39" s="67"/>
      <c r="G39" s="99">
        <f t="shared" si="0"/>
        <v>9</v>
      </c>
    </row>
    <row r="40" spans="2:7" ht="12.75">
      <c r="B40" s="66" t="s">
        <v>43</v>
      </c>
      <c r="C40" s="67">
        <v>14</v>
      </c>
      <c r="D40" s="71">
        <v>29</v>
      </c>
      <c r="E40" s="67">
        <v>23</v>
      </c>
      <c r="F40" s="67">
        <v>6</v>
      </c>
      <c r="G40" s="99">
        <f t="shared" si="0"/>
        <v>72</v>
      </c>
    </row>
    <row r="41" spans="2:7" ht="12.75">
      <c r="B41" s="66" t="s">
        <v>188</v>
      </c>
      <c r="C41" s="67"/>
      <c r="D41" s="71"/>
      <c r="E41" s="67"/>
      <c r="F41" s="67">
        <v>1</v>
      </c>
      <c r="G41" s="99">
        <f t="shared" si="0"/>
        <v>1</v>
      </c>
    </row>
    <row r="42" spans="2:7" ht="12.75">
      <c r="B42" s="66" t="s">
        <v>44</v>
      </c>
      <c r="C42" s="67">
        <v>1</v>
      </c>
      <c r="D42" s="71">
        <v>1</v>
      </c>
      <c r="E42" s="67"/>
      <c r="F42" s="67"/>
      <c r="G42" s="99">
        <f t="shared" si="0"/>
        <v>2</v>
      </c>
    </row>
    <row r="43" spans="2:7" ht="12.75">
      <c r="B43" s="66" t="s">
        <v>45</v>
      </c>
      <c r="C43" s="67">
        <v>2</v>
      </c>
      <c r="D43" s="71">
        <v>23</v>
      </c>
      <c r="E43" s="67">
        <v>9</v>
      </c>
      <c r="F43" s="67">
        <v>4</v>
      </c>
      <c r="G43" s="99">
        <f t="shared" si="0"/>
        <v>38</v>
      </c>
    </row>
    <row r="44" spans="2:7" ht="12.75">
      <c r="B44" s="66" t="s">
        <v>46</v>
      </c>
      <c r="C44" s="67">
        <v>4</v>
      </c>
      <c r="D44" s="71">
        <v>4</v>
      </c>
      <c r="E44" s="67">
        <v>3</v>
      </c>
      <c r="F44" s="67"/>
      <c r="G44" s="99">
        <f t="shared" si="0"/>
        <v>11</v>
      </c>
    </row>
    <row r="45" spans="2:7" ht="12.75">
      <c r="B45" s="66" t="s">
        <v>47</v>
      </c>
      <c r="C45" s="67">
        <v>16</v>
      </c>
      <c r="D45" s="71">
        <v>22</v>
      </c>
      <c r="E45" s="67">
        <v>4</v>
      </c>
      <c r="F45" s="67">
        <v>2</v>
      </c>
      <c r="G45" s="99">
        <f t="shared" si="0"/>
        <v>44</v>
      </c>
    </row>
    <row r="46" spans="2:7" ht="12.75">
      <c r="B46" s="68" t="s">
        <v>138</v>
      </c>
      <c r="C46" s="67"/>
      <c r="D46" s="71">
        <v>5</v>
      </c>
      <c r="E46" s="67">
        <v>5</v>
      </c>
      <c r="F46" s="67">
        <v>1</v>
      </c>
      <c r="G46" s="99">
        <f t="shared" si="0"/>
        <v>11</v>
      </c>
    </row>
    <row r="47" spans="2:7" ht="12.75">
      <c r="B47" s="66" t="s">
        <v>149</v>
      </c>
      <c r="C47" s="67">
        <v>11</v>
      </c>
      <c r="D47" s="71">
        <v>3</v>
      </c>
      <c r="E47" s="67">
        <v>2</v>
      </c>
      <c r="F47" s="67">
        <v>3</v>
      </c>
      <c r="G47" s="99">
        <f t="shared" si="0"/>
        <v>19</v>
      </c>
    </row>
    <row r="48" spans="2:7" ht="12.75">
      <c r="B48" s="66" t="s">
        <v>148</v>
      </c>
      <c r="C48" s="67">
        <v>48</v>
      </c>
      <c r="D48" s="71">
        <v>36</v>
      </c>
      <c r="E48" s="67">
        <v>33</v>
      </c>
      <c r="F48" s="67">
        <v>18</v>
      </c>
      <c r="G48" s="99">
        <f t="shared" si="0"/>
        <v>135</v>
      </c>
    </row>
    <row r="49" spans="2:7" ht="12.75">
      <c r="B49" s="66" t="s">
        <v>48</v>
      </c>
      <c r="C49" s="67">
        <v>1</v>
      </c>
      <c r="D49" s="10"/>
      <c r="E49" s="67"/>
      <c r="F49" s="67"/>
      <c r="G49" s="99">
        <f t="shared" si="0"/>
        <v>1</v>
      </c>
    </row>
    <row r="50" spans="2:7" ht="12.75">
      <c r="B50" s="6" t="s">
        <v>9</v>
      </c>
      <c r="C50" s="25">
        <f>SUM(C5:C49)</f>
        <v>451</v>
      </c>
      <c r="D50" s="25">
        <f>SUM(D5:D49)</f>
        <v>475</v>
      </c>
      <c r="E50" s="25">
        <f>SUM(E5:E49)</f>
        <v>317</v>
      </c>
      <c r="F50" s="25">
        <f>SUM(F5:F49)</f>
        <v>173</v>
      </c>
      <c r="G50" s="100">
        <f>SUM(G5:G49)</f>
        <v>1416</v>
      </c>
    </row>
    <row r="51" ht="19.5" customHeight="1">
      <c r="A51" s="37" t="s">
        <v>117</v>
      </c>
    </row>
    <row r="52" spans="2:3" ht="12.75">
      <c r="B52" s="61"/>
      <c r="C52" s="61"/>
    </row>
    <row r="53" spans="2:4" ht="18">
      <c r="B53" s="145" t="s">
        <v>92</v>
      </c>
      <c r="C53" s="145"/>
      <c r="D53" s="60"/>
    </row>
    <row r="54" spans="2:3" ht="9" customHeight="1" thickBot="1">
      <c r="B54" s="61"/>
      <c r="C54" s="61"/>
    </row>
    <row r="55" spans="2:7" ht="30.75" customHeight="1" thickBot="1">
      <c r="B55" s="62" t="s">
        <v>95</v>
      </c>
      <c r="C55" s="63" t="s">
        <v>127</v>
      </c>
      <c r="D55" s="56" t="s">
        <v>128</v>
      </c>
      <c r="E55" s="56" t="s">
        <v>129</v>
      </c>
      <c r="F55" s="79" t="s">
        <v>130</v>
      </c>
      <c r="G55" s="56" t="s">
        <v>72</v>
      </c>
    </row>
    <row r="56" spans="2:7" ht="16.5">
      <c r="B56" s="64" t="s">
        <v>19</v>
      </c>
      <c r="C56" s="73">
        <v>6</v>
      </c>
      <c r="D56" s="77">
        <v>6</v>
      </c>
      <c r="E56" s="53">
        <v>7</v>
      </c>
      <c r="F56" s="86"/>
      <c r="G56" s="84">
        <f>SUM(C56:F56)</f>
        <v>19</v>
      </c>
    </row>
    <row r="57" spans="2:7" ht="16.5">
      <c r="B57" s="66" t="s">
        <v>20</v>
      </c>
      <c r="C57" s="74">
        <v>1</v>
      </c>
      <c r="D57" s="77">
        <v>1</v>
      </c>
      <c r="E57" s="53"/>
      <c r="F57" s="86"/>
      <c r="G57" s="84">
        <f aca="true" t="shared" si="1" ref="G57:G65">SUM(C57:F57)</f>
        <v>2</v>
      </c>
    </row>
    <row r="58" spans="2:7" ht="16.5">
      <c r="B58" s="66" t="s">
        <v>21</v>
      </c>
      <c r="C58" s="74">
        <v>1</v>
      </c>
      <c r="D58" s="77">
        <v>1</v>
      </c>
      <c r="E58" s="53">
        <v>1</v>
      </c>
      <c r="F58" s="86"/>
      <c r="G58" s="84">
        <f t="shared" si="1"/>
        <v>3</v>
      </c>
    </row>
    <row r="59" spans="2:7" ht="16.5">
      <c r="B59" s="66" t="s">
        <v>22</v>
      </c>
      <c r="C59" s="74">
        <v>2</v>
      </c>
      <c r="D59" s="77">
        <v>2</v>
      </c>
      <c r="E59" s="53">
        <v>2</v>
      </c>
      <c r="F59" s="86">
        <v>1</v>
      </c>
      <c r="G59" s="84">
        <f t="shared" si="1"/>
        <v>7</v>
      </c>
    </row>
    <row r="60" spans="2:7" ht="16.5">
      <c r="B60" s="66" t="s">
        <v>23</v>
      </c>
      <c r="C60" s="74">
        <v>7</v>
      </c>
      <c r="D60" s="77">
        <v>7</v>
      </c>
      <c r="E60" s="53">
        <v>3</v>
      </c>
      <c r="F60" s="86">
        <v>2</v>
      </c>
      <c r="G60" s="84">
        <f t="shared" si="1"/>
        <v>19</v>
      </c>
    </row>
    <row r="61" spans="2:7" ht="16.5">
      <c r="B61" s="66" t="s">
        <v>24</v>
      </c>
      <c r="C61" s="74">
        <v>1</v>
      </c>
      <c r="D61" s="77">
        <v>1</v>
      </c>
      <c r="E61" s="53">
        <v>1</v>
      </c>
      <c r="F61" s="86"/>
      <c r="G61" s="84">
        <f t="shared" si="1"/>
        <v>3</v>
      </c>
    </row>
    <row r="62" spans="2:7" ht="16.5">
      <c r="B62" s="66" t="s">
        <v>25</v>
      </c>
      <c r="C62" s="74">
        <v>1</v>
      </c>
      <c r="D62" s="77">
        <v>1</v>
      </c>
      <c r="E62" s="53"/>
      <c r="F62" s="86"/>
      <c r="G62" s="84">
        <f t="shared" si="1"/>
        <v>2</v>
      </c>
    </row>
    <row r="63" spans="2:7" ht="16.5">
      <c r="B63" s="75" t="s">
        <v>169</v>
      </c>
      <c r="C63" s="76"/>
      <c r="D63" s="78"/>
      <c r="E63" s="72">
        <v>1</v>
      </c>
      <c r="F63" s="89"/>
      <c r="G63" s="92">
        <f t="shared" si="1"/>
        <v>1</v>
      </c>
    </row>
    <row r="64" spans="2:7" ht="16.5">
      <c r="B64" s="66" t="s">
        <v>189</v>
      </c>
      <c r="C64" s="74">
        <v>1</v>
      </c>
      <c r="D64" s="77">
        <v>1</v>
      </c>
      <c r="E64" s="41"/>
      <c r="F64" s="41"/>
      <c r="G64" s="84">
        <f t="shared" si="1"/>
        <v>2</v>
      </c>
    </row>
    <row r="65" spans="2:7" ht="17.25" thickBot="1">
      <c r="B65" s="93" t="s">
        <v>9</v>
      </c>
      <c r="C65" s="94">
        <f>SUM(C56:C64)</f>
        <v>20</v>
      </c>
      <c r="D65" s="94">
        <f>SUM(D56:D64)</f>
        <v>20</v>
      </c>
      <c r="E65" s="95">
        <f>SUM(E56:E64)</f>
        <v>15</v>
      </c>
      <c r="F65" s="96">
        <f>SUM(F56:F64)</f>
        <v>3</v>
      </c>
      <c r="G65" s="97">
        <f t="shared" si="1"/>
        <v>58</v>
      </c>
    </row>
  </sheetData>
  <sheetProtection/>
  <mergeCells count="2">
    <mergeCell ref="B2:C2"/>
    <mergeCell ref="B53:C53"/>
  </mergeCells>
  <hyperlinks>
    <hyperlink ref="A1" location="portada!A1" display="Portada"/>
    <hyperlink ref="A51" location="portada!A1" display="Portada"/>
  </hyperlinks>
  <printOptions/>
  <pageMargins left="0.3" right="0.17" top="0.34" bottom="0.1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3.00390625" style="3" customWidth="1"/>
    <col min="2" max="2" width="51.140625" style="3" customWidth="1"/>
    <col min="3" max="3" width="10.00390625" style="3" customWidth="1"/>
    <col min="4" max="16384" width="11.421875" style="3" customWidth="1"/>
  </cols>
  <sheetData>
    <row r="1" ht="19.5" customHeight="1">
      <c r="A1" s="37" t="s">
        <v>117</v>
      </c>
    </row>
    <row r="2" spans="2:3" ht="18">
      <c r="B2" s="136" t="s">
        <v>153</v>
      </c>
      <c r="C2" s="136"/>
    </row>
    <row r="3" ht="13.5" thickBot="1"/>
    <row r="4" spans="2:7" ht="28.5" customHeight="1" thickBot="1">
      <c r="B4" s="58" t="s">
        <v>94</v>
      </c>
      <c r="C4" s="101" t="s">
        <v>127</v>
      </c>
      <c r="D4" s="101" t="s">
        <v>128</v>
      </c>
      <c r="E4" s="101" t="s">
        <v>129</v>
      </c>
      <c r="F4" s="102" t="s">
        <v>130</v>
      </c>
      <c r="G4" s="101" t="s">
        <v>72</v>
      </c>
    </row>
    <row r="5" spans="2:7" ht="12.75">
      <c r="B5" s="64" t="s">
        <v>2</v>
      </c>
      <c r="C5" s="19">
        <v>1</v>
      </c>
      <c r="D5" s="19"/>
      <c r="E5" s="65"/>
      <c r="F5" s="103"/>
      <c r="G5" s="104">
        <f>SUM(C5:F5)</f>
        <v>1</v>
      </c>
    </row>
    <row r="6" spans="2:7" ht="12.75">
      <c r="B6" s="64" t="s">
        <v>151</v>
      </c>
      <c r="C6" s="19"/>
      <c r="D6" s="19">
        <v>1</v>
      </c>
      <c r="E6" s="65"/>
      <c r="F6" s="103"/>
      <c r="G6" s="104">
        <f aca="true" t="shared" si="0" ref="G6:G65">SUM(C6:F6)</f>
        <v>1</v>
      </c>
    </row>
    <row r="7" spans="2:7" ht="12.75">
      <c r="B7" s="64" t="s">
        <v>173</v>
      </c>
      <c r="C7" s="19"/>
      <c r="D7" s="19">
        <v>1</v>
      </c>
      <c r="E7" s="65"/>
      <c r="F7" s="103"/>
      <c r="G7" s="104">
        <f t="shared" si="0"/>
        <v>1</v>
      </c>
    </row>
    <row r="8" spans="2:7" ht="12.75">
      <c r="B8" s="64" t="s">
        <v>150</v>
      </c>
      <c r="C8" s="19"/>
      <c r="D8" s="19">
        <v>1</v>
      </c>
      <c r="E8" s="65"/>
      <c r="F8" s="103"/>
      <c r="G8" s="104">
        <f t="shared" si="0"/>
        <v>1</v>
      </c>
    </row>
    <row r="9" spans="2:7" ht="12.75">
      <c r="B9" s="64" t="s">
        <v>190</v>
      </c>
      <c r="C9" s="19"/>
      <c r="D9" s="19"/>
      <c r="E9" s="65"/>
      <c r="F9" s="103">
        <v>1</v>
      </c>
      <c r="G9" s="104">
        <f t="shared" si="0"/>
        <v>1</v>
      </c>
    </row>
    <row r="10" spans="2:7" ht="12.75">
      <c r="B10" s="64" t="s">
        <v>191</v>
      </c>
      <c r="C10" s="19"/>
      <c r="D10" s="19"/>
      <c r="E10" s="65"/>
      <c r="F10" s="103">
        <v>1</v>
      </c>
      <c r="G10" s="104">
        <f t="shared" si="0"/>
        <v>1</v>
      </c>
    </row>
    <row r="11" spans="2:7" ht="12.75">
      <c r="B11" s="64" t="s">
        <v>192</v>
      </c>
      <c r="C11" s="19"/>
      <c r="D11" s="19"/>
      <c r="E11" s="65"/>
      <c r="F11" s="103">
        <v>1</v>
      </c>
      <c r="G11" s="104">
        <f t="shared" si="0"/>
        <v>1</v>
      </c>
    </row>
    <row r="12" spans="2:7" ht="12.75">
      <c r="B12" s="64" t="s">
        <v>193</v>
      </c>
      <c r="C12" s="19"/>
      <c r="D12" s="19"/>
      <c r="E12" s="65"/>
      <c r="F12" s="103">
        <v>1</v>
      </c>
      <c r="G12" s="104">
        <f t="shared" si="0"/>
        <v>1</v>
      </c>
    </row>
    <row r="13" spans="2:7" ht="12.75">
      <c r="B13" s="64" t="s">
        <v>154</v>
      </c>
      <c r="C13" s="19"/>
      <c r="D13" s="19">
        <v>2</v>
      </c>
      <c r="E13" s="65"/>
      <c r="F13" s="103">
        <v>1</v>
      </c>
      <c r="G13" s="104">
        <f t="shared" si="0"/>
        <v>3</v>
      </c>
    </row>
    <row r="14" spans="2:7" ht="12.75">
      <c r="B14" s="64" t="s">
        <v>194</v>
      </c>
      <c r="C14" s="19"/>
      <c r="D14" s="19"/>
      <c r="E14" s="65"/>
      <c r="F14" s="103">
        <v>1</v>
      </c>
      <c r="G14" s="104">
        <f t="shared" si="0"/>
        <v>1</v>
      </c>
    </row>
    <row r="15" spans="2:7" ht="12.75">
      <c r="B15" s="64" t="s">
        <v>152</v>
      </c>
      <c r="C15" s="19"/>
      <c r="D15" s="19">
        <v>1</v>
      </c>
      <c r="E15" s="65"/>
      <c r="F15" s="103"/>
      <c r="G15" s="104">
        <f t="shared" si="0"/>
        <v>1</v>
      </c>
    </row>
    <row r="16" spans="2:7" ht="12.75">
      <c r="B16" s="66" t="s">
        <v>18</v>
      </c>
      <c r="C16" s="10">
        <v>3</v>
      </c>
      <c r="D16" s="10">
        <v>2</v>
      </c>
      <c r="E16" s="67">
        <v>2</v>
      </c>
      <c r="F16" s="105"/>
      <c r="G16" s="104">
        <f t="shared" si="0"/>
        <v>7</v>
      </c>
    </row>
    <row r="17" spans="2:7" ht="12.75">
      <c r="B17" s="66" t="s">
        <v>155</v>
      </c>
      <c r="C17" s="10"/>
      <c r="D17" s="10">
        <v>2</v>
      </c>
      <c r="E17" s="67"/>
      <c r="F17" s="105"/>
      <c r="G17" s="104">
        <f t="shared" si="0"/>
        <v>2</v>
      </c>
    </row>
    <row r="18" spans="2:7" ht="12.75">
      <c r="B18" s="66" t="s">
        <v>78</v>
      </c>
      <c r="C18" s="10">
        <v>7</v>
      </c>
      <c r="D18" s="10">
        <v>2</v>
      </c>
      <c r="E18" s="67">
        <v>1</v>
      </c>
      <c r="F18" s="105">
        <v>3</v>
      </c>
      <c r="G18" s="104">
        <f t="shared" si="0"/>
        <v>13</v>
      </c>
    </row>
    <row r="19" spans="2:7" ht="12.75">
      <c r="B19" s="66" t="s">
        <v>172</v>
      </c>
      <c r="C19" s="10"/>
      <c r="D19" s="10">
        <v>1</v>
      </c>
      <c r="E19" s="67"/>
      <c r="F19" s="105"/>
      <c r="G19" s="104">
        <f t="shared" si="0"/>
        <v>1</v>
      </c>
    </row>
    <row r="20" spans="2:7" ht="12.75">
      <c r="B20" s="66" t="s">
        <v>171</v>
      </c>
      <c r="C20" s="10"/>
      <c r="D20" s="10">
        <v>1</v>
      </c>
      <c r="E20" s="67"/>
      <c r="F20" s="105"/>
      <c r="G20" s="104">
        <f t="shared" si="0"/>
        <v>1</v>
      </c>
    </row>
    <row r="21" spans="2:7" ht="12.75">
      <c r="B21" s="66" t="s">
        <v>156</v>
      </c>
      <c r="C21" s="10"/>
      <c r="D21" s="10">
        <v>1</v>
      </c>
      <c r="E21" s="67"/>
      <c r="F21" s="105"/>
      <c r="G21" s="104">
        <f t="shared" si="0"/>
        <v>1</v>
      </c>
    </row>
    <row r="22" spans="2:7" ht="12.75">
      <c r="B22" s="66" t="s">
        <v>174</v>
      </c>
      <c r="C22" s="10"/>
      <c r="D22" s="10"/>
      <c r="E22" s="67">
        <v>4</v>
      </c>
      <c r="F22" s="105">
        <v>7</v>
      </c>
      <c r="G22" s="104">
        <f t="shared" si="0"/>
        <v>11</v>
      </c>
    </row>
    <row r="23" spans="2:7" ht="12.75">
      <c r="B23" s="66" t="s">
        <v>195</v>
      </c>
      <c r="C23" s="10"/>
      <c r="D23" s="10"/>
      <c r="E23" s="67"/>
      <c r="F23" s="105">
        <v>1</v>
      </c>
      <c r="G23" s="104">
        <f t="shared" si="0"/>
        <v>1</v>
      </c>
    </row>
    <row r="24" spans="2:7" ht="12.75">
      <c r="B24" s="66" t="s">
        <v>10</v>
      </c>
      <c r="C24" s="67">
        <v>17</v>
      </c>
      <c r="D24" s="67">
        <v>12</v>
      </c>
      <c r="E24" s="67">
        <v>6</v>
      </c>
      <c r="F24" s="105">
        <v>3</v>
      </c>
      <c r="G24" s="104">
        <f t="shared" si="0"/>
        <v>38</v>
      </c>
    </row>
    <row r="25" spans="2:7" ht="12.75">
      <c r="B25" s="66" t="s">
        <v>158</v>
      </c>
      <c r="C25" s="67">
        <v>2</v>
      </c>
      <c r="D25" s="67">
        <v>2</v>
      </c>
      <c r="E25" s="67">
        <v>4</v>
      </c>
      <c r="F25" s="105">
        <v>1</v>
      </c>
      <c r="G25" s="104">
        <f t="shared" si="0"/>
        <v>9</v>
      </c>
    </row>
    <row r="26" spans="2:7" ht="12.75">
      <c r="B26" s="66" t="s">
        <v>175</v>
      </c>
      <c r="C26" s="67"/>
      <c r="D26" s="67"/>
      <c r="E26" s="67">
        <v>1</v>
      </c>
      <c r="F26" s="105">
        <v>1</v>
      </c>
      <c r="G26" s="104">
        <f t="shared" si="0"/>
        <v>2</v>
      </c>
    </row>
    <row r="27" spans="2:7" ht="12.75">
      <c r="B27" s="66" t="s">
        <v>159</v>
      </c>
      <c r="C27" s="67"/>
      <c r="D27" s="67"/>
      <c r="E27" s="67"/>
      <c r="F27" s="105">
        <v>1</v>
      </c>
      <c r="G27" s="104">
        <f t="shared" si="0"/>
        <v>1</v>
      </c>
    </row>
    <row r="28" spans="2:7" ht="12.75">
      <c r="B28" s="66" t="s">
        <v>157</v>
      </c>
      <c r="C28" s="67"/>
      <c r="D28" s="67">
        <v>1</v>
      </c>
      <c r="E28" s="67"/>
      <c r="F28" s="105"/>
      <c r="G28" s="104">
        <f t="shared" si="0"/>
        <v>1</v>
      </c>
    </row>
    <row r="29" spans="2:7" ht="12.75">
      <c r="B29" s="66" t="s">
        <v>159</v>
      </c>
      <c r="C29" s="67"/>
      <c r="D29" s="67">
        <v>1</v>
      </c>
      <c r="E29" s="67"/>
      <c r="F29" s="105"/>
      <c r="G29" s="104">
        <f t="shared" si="0"/>
        <v>1</v>
      </c>
    </row>
    <row r="30" spans="2:7" ht="12.75">
      <c r="B30" s="66" t="s">
        <v>15</v>
      </c>
      <c r="C30" s="10">
        <v>1</v>
      </c>
      <c r="D30" s="10"/>
      <c r="E30" s="67"/>
      <c r="F30" s="105"/>
      <c r="G30" s="104">
        <f t="shared" si="0"/>
        <v>1</v>
      </c>
    </row>
    <row r="31" spans="2:7" ht="12.75">
      <c r="B31" s="66" t="s">
        <v>12</v>
      </c>
      <c r="C31" s="10">
        <v>1</v>
      </c>
      <c r="D31" s="10">
        <v>1</v>
      </c>
      <c r="E31" s="67"/>
      <c r="F31" s="105"/>
      <c r="G31" s="104">
        <f t="shared" si="0"/>
        <v>2</v>
      </c>
    </row>
    <row r="32" spans="2:7" ht="12.75">
      <c r="B32" s="66" t="s">
        <v>3</v>
      </c>
      <c r="C32" s="10">
        <v>16</v>
      </c>
      <c r="D32" s="10">
        <v>11</v>
      </c>
      <c r="E32" s="67">
        <v>7</v>
      </c>
      <c r="F32" s="105">
        <v>7</v>
      </c>
      <c r="G32" s="104">
        <f t="shared" si="0"/>
        <v>41</v>
      </c>
    </row>
    <row r="33" spans="2:7" ht="12.75">
      <c r="B33" s="66" t="s">
        <v>0</v>
      </c>
      <c r="C33" s="10">
        <v>1</v>
      </c>
      <c r="D33" s="10">
        <v>1</v>
      </c>
      <c r="E33" s="67">
        <v>2</v>
      </c>
      <c r="F33" s="105">
        <v>3</v>
      </c>
      <c r="G33" s="104">
        <f t="shared" si="0"/>
        <v>7</v>
      </c>
    </row>
    <row r="34" spans="2:7" ht="12.75">
      <c r="B34" s="66" t="s">
        <v>11</v>
      </c>
      <c r="C34" s="10">
        <v>1</v>
      </c>
      <c r="D34" s="10">
        <v>4</v>
      </c>
      <c r="E34" s="67">
        <v>4</v>
      </c>
      <c r="F34" s="105">
        <v>4</v>
      </c>
      <c r="G34" s="104">
        <f t="shared" si="0"/>
        <v>13</v>
      </c>
    </row>
    <row r="35" spans="2:7" ht="12.75">
      <c r="B35" s="66" t="s">
        <v>4</v>
      </c>
      <c r="C35" s="10">
        <v>12</v>
      </c>
      <c r="D35" s="10">
        <v>5</v>
      </c>
      <c r="E35" s="67">
        <v>5</v>
      </c>
      <c r="F35" s="105">
        <v>3</v>
      </c>
      <c r="G35" s="104">
        <f t="shared" si="0"/>
        <v>25</v>
      </c>
    </row>
    <row r="36" spans="2:7" ht="12.75">
      <c r="B36" s="66" t="s">
        <v>160</v>
      </c>
      <c r="C36" s="10"/>
      <c r="D36" s="10">
        <v>2</v>
      </c>
      <c r="E36" s="67"/>
      <c r="F36" s="105">
        <v>1</v>
      </c>
      <c r="G36" s="104">
        <f t="shared" si="0"/>
        <v>3</v>
      </c>
    </row>
    <row r="37" spans="2:7" ht="12.75">
      <c r="B37" s="66" t="s">
        <v>196</v>
      </c>
      <c r="C37" s="10"/>
      <c r="D37" s="10"/>
      <c r="E37" s="67"/>
      <c r="F37" s="105">
        <v>1</v>
      </c>
      <c r="G37" s="104">
        <f t="shared" si="0"/>
        <v>1</v>
      </c>
    </row>
    <row r="38" spans="2:7" ht="12.75">
      <c r="B38" s="66" t="s">
        <v>161</v>
      </c>
      <c r="C38" s="10">
        <v>6</v>
      </c>
      <c r="D38" s="10"/>
      <c r="E38" s="67">
        <v>3</v>
      </c>
      <c r="F38" s="105">
        <v>7</v>
      </c>
      <c r="G38" s="104">
        <f t="shared" si="0"/>
        <v>16</v>
      </c>
    </row>
    <row r="39" spans="2:7" ht="12.75">
      <c r="B39" s="66" t="s">
        <v>16</v>
      </c>
      <c r="C39" s="10">
        <v>1</v>
      </c>
      <c r="D39" s="10"/>
      <c r="E39" s="67"/>
      <c r="F39" s="105"/>
      <c r="G39" s="104">
        <f t="shared" si="0"/>
        <v>1</v>
      </c>
    </row>
    <row r="40" spans="2:7" ht="12.75">
      <c r="B40" s="66" t="s">
        <v>8</v>
      </c>
      <c r="C40" s="10">
        <v>3</v>
      </c>
      <c r="D40" s="10">
        <v>8</v>
      </c>
      <c r="E40" s="67">
        <v>7</v>
      </c>
      <c r="F40" s="105">
        <v>2</v>
      </c>
      <c r="G40" s="104">
        <f t="shared" si="0"/>
        <v>20</v>
      </c>
    </row>
    <row r="41" spans="2:7" ht="12.75">
      <c r="B41" s="66" t="s">
        <v>162</v>
      </c>
      <c r="C41" s="10">
        <v>3</v>
      </c>
      <c r="D41" s="10"/>
      <c r="E41" s="67">
        <v>1</v>
      </c>
      <c r="F41" s="105">
        <v>2</v>
      </c>
      <c r="G41" s="104">
        <f t="shared" si="0"/>
        <v>6</v>
      </c>
    </row>
    <row r="42" spans="2:7" ht="12.75">
      <c r="B42" s="66" t="s">
        <v>163</v>
      </c>
      <c r="C42" s="10">
        <v>1</v>
      </c>
      <c r="D42" s="10">
        <v>2</v>
      </c>
      <c r="E42" s="67"/>
      <c r="F42" s="105">
        <v>1</v>
      </c>
      <c r="G42" s="104">
        <f t="shared" si="0"/>
        <v>4</v>
      </c>
    </row>
    <row r="43" spans="2:7" s="29" customFormat="1" ht="12.75">
      <c r="B43" s="66" t="s">
        <v>164</v>
      </c>
      <c r="C43" s="10"/>
      <c r="D43" s="10">
        <v>1</v>
      </c>
      <c r="E43" s="67">
        <v>1</v>
      </c>
      <c r="F43" s="105"/>
      <c r="G43" s="104">
        <f t="shared" si="0"/>
        <v>2</v>
      </c>
    </row>
    <row r="44" spans="2:7" s="29" customFormat="1" ht="12.75">
      <c r="B44" s="66" t="s">
        <v>14</v>
      </c>
      <c r="C44" s="10">
        <v>1</v>
      </c>
      <c r="D44" s="10">
        <v>1</v>
      </c>
      <c r="E44" s="67"/>
      <c r="F44" s="105"/>
      <c r="G44" s="104">
        <f t="shared" si="0"/>
        <v>2</v>
      </c>
    </row>
    <row r="45" spans="2:7" ht="12.75">
      <c r="B45" s="66" t="s">
        <v>176</v>
      </c>
      <c r="C45" s="10"/>
      <c r="D45" s="10"/>
      <c r="E45" s="67">
        <v>1</v>
      </c>
      <c r="F45" s="105"/>
      <c r="G45" s="104">
        <f t="shared" si="0"/>
        <v>1</v>
      </c>
    </row>
    <row r="46" spans="2:7" ht="12.75">
      <c r="B46" s="66" t="s">
        <v>17</v>
      </c>
      <c r="C46" s="10">
        <v>1</v>
      </c>
      <c r="D46" s="10"/>
      <c r="E46" s="67"/>
      <c r="F46" s="105"/>
      <c r="G46" s="104">
        <f t="shared" si="0"/>
        <v>1</v>
      </c>
    </row>
    <row r="47" spans="2:7" ht="12.75">
      <c r="B47" s="66" t="s">
        <v>177</v>
      </c>
      <c r="C47" s="10"/>
      <c r="D47" s="10"/>
      <c r="E47" s="67">
        <v>1</v>
      </c>
      <c r="F47" s="105"/>
      <c r="G47" s="104">
        <f t="shared" si="0"/>
        <v>1</v>
      </c>
    </row>
    <row r="48" spans="2:7" ht="12.75">
      <c r="B48" s="66" t="s">
        <v>166</v>
      </c>
      <c r="C48" s="10"/>
      <c r="D48" s="10">
        <v>1</v>
      </c>
      <c r="E48" s="67"/>
      <c r="F48" s="105"/>
      <c r="G48" s="104">
        <f t="shared" si="0"/>
        <v>1</v>
      </c>
    </row>
    <row r="49" spans="2:7" ht="12.75">
      <c r="B49" s="66" t="s">
        <v>167</v>
      </c>
      <c r="C49" s="10"/>
      <c r="D49" s="10">
        <v>1</v>
      </c>
      <c r="E49" s="67"/>
      <c r="F49" s="105"/>
      <c r="G49" s="104">
        <f t="shared" si="0"/>
        <v>1</v>
      </c>
    </row>
    <row r="50" spans="2:7" ht="12.75">
      <c r="B50" s="66" t="s">
        <v>165</v>
      </c>
      <c r="C50" s="10"/>
      <c r="D50" s="10">
        <v>1</v>
      </c>
      <c r="E50" s="67"/>
      <c r="F50" s="105"/>
      <c r="G50" s="104">
        <f t="shared" si="0"/>
        <v>1</v>
      </c>
    </row>
    <row r="51" spans="2:7" ht="12.75">
      <c r="B51" s="66" t="s">
        <v>5</v>
      </c>
      <c r="C51" s="67">
        <v>6</v>
      </c>
      <c r="D51" s="67">
        <v>11</v>
      </c>
      <c r="E51" s="67">
        <v>2</v>
      </c>
      <c r="F51" s="105">
        <v>4</v>
      </c>
      <c r="G51" s="104">
        <f t="shared" si="0"/>
        <v>23</v>
      </c>
    </row>
    <row r="52" spans="2:7" ht="12.75">
      <c r="B52" s="66" t="s">
        <v>6</v>
      </c>
      <c r="C52" s="67">
        <v>6</v>
      </c>
      <c r="D52" s="67">
        <v>17</v>
      </c>
      <c r="E52" s="67">
        <v>10</v>
      </c>
      <c r="F52" s="105">
        <v>2</v>
      </c>
      <c r="G52" s="104">
        <f t="shared" si="0"/>
        <v>35</v>
      </c>
    </row>
    <row r="53" spans="2:7" ht="12.75">
      <c r="B53" s="66" t="s">
        <v>1</v>
      </c>
      <c r="C53" s="10">
        <v>1</v>
      </c>
      <c r="D53" s="10">
        <v>2</v>
      </c>
      <c r="E53" s="67">
        <v>1</v>
      </c>
      <c r="F53" s="105"/>
      <c r="G53" s="104">
        <f t="shared" si="0"/>
        <v>4</v>
      </c>
    </row>
    <row r="54" spans="2:7" ht="12.75">
      <c r="B54" s="66" t="s">
        <v>7</v>
      </c>
      <c r="C54" s="10">
        <v>6</v>
      </c>
      <c r="D54" s="10">
        <v>10</v>
      </c>
      <c r="E54" s="67">
        <v>3</v>
      </c>
      <c r="F54" s="105">
        <v>4</v>
      </c>
      <c r="G54" s="104">
        <f t="shared" si="0"/>
        <v>23</v>
      </c>
    </row>
    <row r="55" spans="2:7" ht="12.75">
      <c r="B55" s="66" t="s">
        <v>77</v>
      </c>
      <c r="C55" s="10">
        <v>6</v>
      </c>
      <c r="D55" s="10">
        <v>4</v>
      </c>
      <c r="E55" s="67">
        <v>1</v>
      </c>
      <c r="F55" s="105">
        <v>3</v>
      </c>
      <c r="G55" s="104">
        <f t="shared" si="0"/>
        <v>14</v>
      </c>
    </row>
    <row r="56" spans="2:7" ht="12.75">
      <c r="B56" s="66" t="s">
        <v>178</v>
      </c>
      <c r="C56" s="10"/>
      <c r="D56" s="10"/>
      <c r="E56" s="67">
        <v>3</v>
      </c>
      <c r="F56" s="105">
        <v>1</v>
      </c>
      <c r="G56" s="104">
        <f t="shared" si="0"/>
        <v>4</v>
      </c>
    </row>
    <row r="57" spans="2:7" ht="12.75">
      <c r="B57" s="66" t="s">
        <v>168</v>
      </c>
      <c r="C57" s="10"/>
      <c r="D57" s="10">
        <v>1</v>
      </c>
      <c r="E57" s="67"/>
      <c r="F57" s="105"/>
      <c r="G57" s="104">
        <f t="shared" si="0"/>
        <v>1</v>
      </c>
    </row>
    <row r="58" spans="2:7" ht="12.75">
      <c r="B58" s="66" t="s">
        <v>169</v>
      </c>
      <c r="C58" s="10"/>
      <c r="D58" s="10">
        <v>1</v>
      </c>
      <c r="E58" s="67">
        <v>7</v>
      </c>
      <c r="F58" s="105"/>
      <c r="G58" s="104">
        <f t="shared" si="0"/>
        <v>8</v>
      </c>
    </row>
    <row r="59" spans="2:7" ht="12.75">
      <c r="B59" s="66" t="s">
        <v>170</v>
      </c>
      <c r="C59" s="10">
        <v>2</v>
      </c>
      <c r="D59" s="10">
        <v>4</v>
      </c>
      <c r="E59" s="67">
        <v>1</v>
      </c>
      <c r="F59" s="105"/>
      <c r="G59" s="104">
        <f t="shared" si="0"/>
        <v>7</v>
      </c>
    </row>
    <row r="60" spans="2:7" ht="12.75">
      <c r="B60" s="69" t="s">
        <v>179</v>
      </c>
      <c r="C60" s="106"/>
      <c r="D60" s="106"/>
      <c r="E60" s="67">
        <v>1</v>
      </c>
      <c r="F60" s="105">
        <v>1</v>
      </c>
      <c r="G60" s="104">
        <f t="shared" si="0"/>
        <v>2</v>
      </c>
    </row>
    <row r="61" spans="2:7" ht="12.75">
      <c r="B61" s="69" t="s">
        <v>180</v>
      </c>
      <c r="C61" s="106"/>
      <c r="D61" s="106">
        <v>3</v>
      </c>
      <c r="E61" s="67">
        <v>1</v>
      </c>
      <c r="F61" s="105"/>
      <c r="G61" s="104">
        <f t="shared" si="0"/>
        <v>4</v>
      </c>
    </row>
    <row r="62" spans="2:7" ht="12.75">
      <c r="B62" s="69" t="s">
        <v>197</v>
      </c>
      <c r="C62" s="106"/>
      <c r="D62" s="106">
        <v>4</v>
      </c>
      <c r="E62" s="67">
        <v>2</v>
      </c>
      <c r="F62" s="105"/>
      <c r="G62" s="104">
        <f t="shared" si="0"/>
        <v>6</v>
      </c>
    </row>
    <row r="63" spans="2:7" ht="12.75">
      <c r="B63" s="69" t="s">
        <v>181</v>
      </c>
      <c r="C63" s="106"/>
      <c r="D63" s="106"/>
      <c r="E63" s="67">
        <v>1</v>
      </c>
      <c r="F63" s="105"/>
      <c r="G63" s="104">
        <f t="shared" si="0"/>
        <v>1</v>
      </c>
    </row>
    <row r="64" spans="2:7" ht="12.75">
      <c r="B64" s="69" t="s">
        <v>13</v>
      </c>
      <c r="C64" s="106">
        <v>2</v>
      </c>
      <c r="D64" s="106"/>
      <c r="E64" s="70"/>
      <c r="F64" s="107"/>
      <c r="G64" s="104">
        <f t="shared" si="0"/>
        <v>2</v>
      </c>
    </row>
    <row r="65" spans="2:7" ht="13.5" thickBot="1">
      <c r="B65" s="108" t="s">
        <v>182</v>
      </c>
      <c r="C65" s="109"/>
      <c r="D65" s="109"/>
      <c r="E65" s="110">
        <v>3</v>
      </c>
      <c r="F65" s="110"/>
      <c r="G65" s="104">
        <f t="shared" si="0"/>
        <v>3</v>
      </c>
    </row>
    <row r="66" spans="2:7" ht="14.25" thickBot="1">
      <c r="B66" s="111" t="s">
        <v>9</v>
      </c>
      <c r="C66" s="112">
        <f>SUM(C5:C64)</f>
        <v>107</v>
      </c>
      <c r="D66" s="112">
        <f>SUM(D5:D64)</f>
        <v>127</v>
      </c>
      <c r="E66" s="112">
        <f>SUM(E5:E65)</f>
        <v>86</v>
      </c>
      <c r="F66" s="113">
        <f>SUM(F5:F64)</f>
        <v>69</v>
      </c>
      <c r="G66" s="114">
        <f>SUM(G5:G64)</f>
        <v>386</v>
      </c>
    </row>
    <row r="67" ht="16.5">
      <c r="E67" s="59"/>
    </row>
    <row r="69" spans="2:3" ht="12.75">
      <c r="B69" s="146" t="s">
        <v>93</v>
      </c>
      <c r="C69" s="146"/>
    </row>
    <row r="70" spans="2:3" ht="26.25" customHeight="1">
      <c r="B70" s="146"/>
      <c r="C70" s="146"/>
    </row>
    <row r="71" ht="13.5" thickBot="1"/>
    <row r="72" spans="2:7" ht="26.25" thickBot="1">
      <c r="B72" s="57" t="s">
        <v>96</v>
      </c>
      <c r="C72" s="56" t="s">
        <v>127</v>
      </c>
      <c r="D72" s="56" t="s">
        <v>128</v>
      </c>
      <c r="E72" s="79" t="s">
        <v>129</v>
      </c>
      <c r="F72" s="56" t="s">
        <v>130</v>
      </c>
      <c r="G72" s="56" t="s">
        <v>72</v>
      </c>
    </row>
    <row r="73" spans="2:7" ht="15.75">
      <c r="B73" s="32" t="s">
        <v>97</v>
      </c>
      <c r="C73" s="28">
        <v>1</v>
      </c>
      <c r="D73" s="28">
        <v>1</v>
      </c>
      <c r="E73" s="80">
        <v>1</v>
      </c>
      <c r="F73" s="115">
        <v>9</v>
      </c>
      <c r="G73" s="87">
        <f>SUM(C73:F73)</f>
        <v>12</v>
      </c>
    </row>
    <row r="74" spans="2:7" ht="15.75">
      <c r="B74" s="32" t="s">
        <v>140</v>
      </c>
      <c r="C74" s="28">
        <v>0</v>
      </c>
      <c r="D74" s="28">
        <v>3</v>
      </c>
      <c r="E74" s="80">
        <v>1</v>
      </c>
      <c r="F74" s="115">
        <v>4</v>
      </c>
      <c r="G74" s="87">
        <f>SUM(C74:F74)</f>
        <v>8</v>
      </c>
    </row>
    <row r="75" spans="2:7" ht="15.75">
      <c r="B75" s="33" t="s">
        <v>98</v>
      </c>
      <c r="C75" s="7">
        <v>11</v>
      </c>
      <c r="D75" s="7">
        <v>3</v>
      </c>
      <c r="E75" s="81">
        <v>3</v>
      </c>
      <c r="F75" s="115">
        <v>5</v>
      </c>
      <c r="G75" s="87">
        <f>SUM(C75:F75)</f>
        <v>22</v>
      </c>
    </row>
    <row r="76" spans="2:7" ht="16.5" thickBot="1">
      <c r="B76" s="34" t="s">
        <v>99</v>
      </c>
      <c r="C76" s="30">
        <v>50</v>
      </c>
      <c r="D76" s="30">
        <v>40</v>
      </c>
      <c r="E76" s="82">
        <v>35</v>
      </c>
      <c r="F76" s="115">
        <v>24</v>
      </c>
      <c r="G76" s="116">
        <f>SUM(C76:F76)</f>
        <v>149</v>
      </c>
    </row>
    <row r="77" spans="2:7" ht="16.5" thickBot="1">
      <c r="B77" s="35" t="s">
        <v>72</v>
      </c>
      <c r="C77" s="31">
        <f>SUM(C73:C76)</f>
        <v>62</v>
      </c>
      <c r="D77" s="31">
        <f>SUM(D73:D76)</f>
        <v>47</v>
      </c>
      <c r="E77" s="83">
        <f>SUM(E73:E76)</f>
        <v>40</v>
      </c>
      <c r="F77" s="85">
        <f>SUM(F73:F76)</f>
        <v>42</v>
      </c>
      <c r="G77" s="117">
        <f>SUM(C77:F77)</f>
        <v>191</v>
      </c>
    </row>
    <row r="78" ht="16.5">
      <c r="C78" s="36"/>
    </row>
    <row r="79" spans="2:3" ht="15.75">
      <c r="B79" s="139" t="s">
        <v>110</v>
      </c>
      <c r="C79" s="139"/>
    </row>
  </sheetData>
  <sheetProtection/>
  <mergeCells count="3">
    <mergeCell ref="B2:C2"/>
    <mergeCell ref="B69:C70"/>
    <mergeCell ref="B79:C79"/>
  </mergeCells>
  <hyperlinks>
    <hyperlink ref="A1" location="portada!A1" display="Portada"/>
    <hyperlink ref="C78" location="Gráficos!A220" display="Gráfico 6"/>
    <hyperlink ref="B79:C79" location="Gráficos!A185" display="Gráfico 5"/>
  </hyperlinks>
  <printOptions horizontalCentered="1"/>
  <pageMargins left="0.24" right="0.25" top="0.76" bottom="0.17" header="0.6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4.421875" style="1" customWidth="1"/>
    <col min="2" max="16384" width="11.421875" style="1" customWidth="1"/>
  </cols>
  <sheetData>
    <row r="1" ht="12.75">
      <c r="A1" s="2" t="s">
        <v>117</v>
      </c>
    </row>
    <row r="39" ht="12.75">
      <c r="A39" s="2" t="s">
        <v>117</v>
      </c>
    </row>
    <row r="75" ht="12.75">
      <c r="A75" s="2" t="s">
        <v>117</v>
      </c>
    </row>
    <row r="112" ht="12.75">
      <c r="A112" s="2" t="s">
        <v>117</v>
      </c>
    </row>
    <row r="149" ht="12.75">
      <c r="A149" s="2" t="s">
        <v>117</v>
      </c>
    </row>
  </sheetData>
  <sheetProtection/>
  <hyperlinks>
    <hyperlink ref="A1" location="portada!A1" display="Portada"/>
    <hyperlink ref="A39" location="portada!A1" display="Portada"/>
    <hyperlink ref="A75" location="portada!A1" display="Portada"/>
    <hyperlink ref="A112" location="portada!A1" display="Portada"/>
    <hyperlink ref="A149" location="portada!A1" display="Portada"/>
  </hyperlinks>
  <printOptions horizontalCentered="1"/>
  <pageMargins left="0.2755905511811024" right="0.03937007874015748" top="0.35433070866141736" bottom="0.1968503937007874" header="0" footer="0"/>
  <pageSetup horizontalDpi="200" verticalDpi="200" orientation="landscape" paperSize="9" r:id="rId2"/>
  <rowBreaks count="4" manualBreakCount="4">
    <brk id="38" max="255" man="1"/>
    <brk id="74" max="255" man="1"/>
    <brk id="111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bmanchon</cp:lastModifiedBy>
  <cp:lastPrinted>2011-01-18T08:33:09Z</cp:lastPrinted>
  <dcterms:created xsi:type="dcterms:W3CDTF">2007-08-13T10:33:12Z</dcterms:created>
  <dcterms:modified xsi:type="dcterms:W3CDTF">2011-11-14T11:45:38Z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